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7800" tabRatio="951" activeTab="1"/>
  </bookViews>
  <sheets>
    <sheet name="Stand Cleaning Order Form" sheetId="11" r:id="rId1"/>
    <sheet name="Satelite Connection Order Form" sheetId="15" r:id="rId2"/>
    <sheet name="Wasteman Skips Order Form" sheetId="16" r:id="rId3"/>
    <sheet name="Carpet Hire Order Form" sheetId="17" r:id="rId4"/>
    <sheet name="Electrical Fittings Order Form" sheetId="20" r:id="rId5"/>
    <sheet name="Lifting Equipment Order Form" sheetId="21" r:id="rId6"/>
    <sheet name="Beverage Order Form" sheetId="22" r:id="rId7"/>
    <sheet name="Safety Officer Quotation" sheetId="24" r:id="rId8"/>
    <sheet name="Telecomunications Order Form" sheetId="25" r:id="rId9"/>
    <sheet name="Information Tech. Order Form" sheetId="28" r:id="rId10"/>
    <sheet name="T&amp;C's Form" sheetId="27" r:id="rId11"/>
    <sheet name="Medics Order Form" sheetId="29" r:id="rId12"/>
    <sheet name="Conference Form (2)" sheetId="31" r:id="rId13"/>
    <sheet name="Sheet1" sheetId="32" r:id="rId14"/>
  </sheets>
  <definedNames>
    <definedName name="_xlnm.Print_Area" localSheetId="6">'Beverage Order Form'!$A$1:$I$96</definedName>
    <definedName name="_xlnm.Print_Area" localSheetId="3">'Carpet Hire Order Form'!$A$1:$N$49</definedName>
    <definedName name="_xlnm.Print_Area" localSheetId="12">'Conference Form (2)'!$A$1:$F$51</definedName>
    <definedName name="_xlnm.Print_Area" localSheetId="9">'Information Tech. Order Form'!$A$1:$H$83</definedName>
    <definedName name="_xlnm.Print_Area" localSheetId="5">'Lifting Equipment Order Form'!$A$1:$Q$51</definedName>
    <definedName name="_xlnm.Print_Area" localSheetId="11">'Medics Order Form'!$A$1:$J$49</definedName>
    <definedName name="_xlnm.Print_Area" localSheetId="1">'Satelite Connection Order Form'!$A$1:$R$90</definedName>
    <definedName name="_xlnm.Print_Area" localSheetId="0">'Stand Cleaning Order Form'!$A$1:$G$48</definedName>
    <definedName name="_xlnm.Print_Area" localSheetId="10">'T&amp;C''s Form'!$A$1:$G$102</definedName>
    <definedName name="_xlnm.Print_Area" localSheetId="8">'Telecomunications Order Form'!$A$1:$G$45</definedName>
  </definedNames>
  <calcPr calcId="145621"/>
</workbook>
</file>

<file path=xl/calcChain.xml><?xml version="1.0" encoding="utf-8"?>
<calcChain xmlns="http://schemas.openxmlformats.org/spreadsheetml/2006/main">
  <c r="Q26" i="15" l="1"/>
  <c r="G23" i="25" l="1"/>
  <c r="G68" i="22" l="1"/>
  <c r="G67" i="22"/>
  <c r="G65" i="22"/>
  <c r="G62" i="22"/>
  <c r="G63" i="22"/>
  <c r="G64" i="22"/>
  <c r="G61" i="22"/>
  <c r="G53" i="22"/>
  <c r="G54" i="22"/>
  <c r="G55" i="22"/>
  <c r="G56" i="22"/>
  <c r="G57" i="22"/>
  <c r="G58" i="22"/>
  <c r="G59" i="22"/>
  <c r="G52" i="22"/>
  <c r="G46" i="22"/>
  <c r="G47" i="22"/>
  <c r="G48" i="22"/>
  <c r="G49" i="22"/>
  <c r="G50" i="22"/>
  <c r="G45" i="22"/>
  <c r="G43" i="22"/>
  <c r="G42" i="22"/>
  <c r="G39" i="22"/>
  <c r="G38" i="22"/>
  <c r="G29" i="22"/>
  <c r="G27" i="22"/>
  <c r="G35" i="22"/>
  <c r="G36" i="22"/>
  <c r="G34" i="22"/>
  <c r="B46" i="22"/>
  <c r="B47" i="22"/>
  <c r="B48" i="22"/>
  <c r="B49" i="22"/>
  <c r="B50" i="22"/>
  <c r="G24" i="22"/>
  <c r="G25" i="22"/>
  <c r="G30" i="22"/>
  <c r="G31" i="22"/>
  <c r="G23" i="22"/>
  <c r="A41" i="22"/>
  <c r="B41" i="22"/>
  <c r="C41" i="22"/>
  <c r="D41" i="22"/>
  <c r="Q33" i="21"/>
  <c r="Q32" i="21"/>
  <c r="Q24" i="21"/>
  <c r="Q34" i="21" s="1"/>
  <c r="Q36" i="21" l="1"/>
  <c r="Q37" i="21" s="1"/>
  <c r="D64" i="20"/>
  <c r="D66" i="20" s="1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41" i="20"/>
  <c r="D35" i="20"/>
  <c r="D36" i="20"/>
  <c r="D37" i="20"/>
  <c r="D38" i="20"/>
  <c r="D39" i="20"/>
  <c r="D34" i="20"/>
  <c r="D25" i="20"/>
  <c r="D26" i="20"/>
  <c r="D27" i="20"/>
  <c r="D28" i="20"/>
  <c r="D29" i="20"/>
  <c r="D30" i="20"/>
  <c r="D31" i="20"/>
  <c r="D32" i="20"/>
  <c r="D24" i="20"/>
  <c r="E22" i="17"/>
  <c r="E23" i="17" s="1"/>
  <c r="E25" i="17" s="1"/>
  <c r="H27" i="16"/>
  <c r="H26" i="16"/>
  <c r="H24" i="16"/>
  <c r="H23" i="16"/>
  <c r="H22" i="16"/>
  <c r="D67" i="20" l="1"/>
  <c r="E26" i="17"/>
  <c r="G23" i="11"/>
  <c r="G25" i="11" s="1"/>
  <c r="G27" i="11" s="1"/>
  <c r="G28" i="11" l="1"/>
  <c r="D23" i="24" l="1"/>
  <c r="D24" i="24"/>
  <c r="D25" i="24"/>
  <c r="D26" i="24"/>
  <c r="E37" i="31" l="1"/>
  <c r="E36" i="31"/>
  <c r="E35" i="31"/>
  <c r="E34" i="31"/>
  <c r="E33" i="31"/>
  <c r="E32" i="31"/>
  <c r="E31" i="31"/>
  <c r="E30" i="31"/>
  <c r="E30" i="29"/>
  <c r="E31" i="29"/>
  <c r="E32" i="29"/>
  <c r="E33" i="29"/>
  <c r="E34" i="29"/>
  <c r="E35" i="29"/>
  <c r="E36" i="29"/>
  <c r="E37" i="29"/>
  <c r="D20" i="28" l="1"/>
  <c r="D16" i="28"/>
  <c r="D15" i="28"/>
  <c r="D14" i="28"/>
  <c r="D13" i="28"/>
  <c r="D11" i="28"/>
  <c r="D10" i="28"/>
  <c r="B24" i="25" l="1"/>
  <c r="B25" i="25"/>
  <c r="B26" i="25"/>
  <c r="B27" i="25"/>
  <c r="B28" i="25"/>
  <c r="B29" i="25"/>
  <c r="C24" i="25"/>
  <c r="C25" i="25"/>
  <c r="C26" i="25"/>
  <c r="C27" i="25"/>
  <c r="C28" i="25"/>
  <c r="C29" i="25"/>
  <c r="Q27" i="15"/>
  <c r="Q28" i="15" s="1"/>
  <c r="Q30" i="15" s="1"/>
  <c r="Q31" i="15" s="1"/>
  <c r="D19" i="22" l="1"/>
  <c r="D16" i="22"/>
  <c r="D15" i="22"/>
  <c r="D14" i="22"/>
  <c r="D13" i="22"/>
  <c r="D11" i="22"/>
  <c r="D10" i="22"/>
  <c r="D19" i="21"/>
  <c r="D16" i="21"/>
  <c r="D15" i="21"/>
  <c r="D14" i="21"/>
  <c r="D13" i="21"/>
  <c r="D11" i="21"/>
  <c r="D10" i="21"/>
  <c r="D19" i="20" l="1"/>
  <c r="D16" i="20"/>
  <c r="D15" i="20"/>
  <c r="D14" i="20"/>
  <c r="D13" i="20"/>
  <c r="D11" i="20"/>
  <c r="D10" i="20"/>
  <c r="A21" i="16" l="1"/>
  <c r="G24" i="15"/>
  <c r="H21" i="16"/>
  <c r="C21" i="16"/>
</calcChain>
</file>

<file path=xl/sharedStrings.xml><?xml version="1.0" encoding="utf-8"?>
<sst xmlns="http://schemas.openxmlformats.org/spreadsheetml/2006/main" count="643" uniqueCount="344">
  <si>
    <t>Company name</t>
  </si>
  <si>
    <t>Street address</t>
  </si>
  <si>
    <t>Authorised by</t>
  </si>
  <si>
    <t>Signature</t>
  </si>
  <si>
    <t>Date</t>
  </si>
  <si>
    <t>Exhibitor/ Event</t>
  </si>
  <si>
    <t>Stand/ Room</t>
  </si>
  <si>
    <t>A/H mobile #</t>
  </si>
  <si>
    <t>Facsimile #</t>
  </si>
  <si>
    <t>Email address</t>
  </si>
  <si>
    <t>Dates required</t>
  </si>
  <si>
    <t>(From - to)</t>
  </si>
  <si>
    <t>Rental items</t>
  </si>
  <si>
    <t>Billing</t>
  </si>
  <si>
    <t>No. of days</t>
  </si>
  <si>
    <t>TOTAL ZAR</t>
  </si>
  <si>
    <t>SUB TOTAL</t>
  </si>
  <si>
    <t>ZAR</t>
  </si>
  <si>
    <t>VAT 14% ZAR</t>
  </si>
  <si>
    <t>1 Lower Long Street, Cape Town</t>
  </si>
  <si>
    <t>Email: services@cticc.co.za</t>
  </si>
  <si>
    <t xml:space="preserve">        RETURN TO: Service Department</t>
  </si>
  <si>
    <t xml:space="preserve">Office #                    </t>
  </si>
  <si>
    <t>DEADLINE DATE: Working days Prior to Event/Exhibition</t>
  </si>
  <si>
    <t>Exhibitor Cleaning Quotation 2016</t>
  </si>
  <si>
    <t>Monday</t>
  </si>
  <si>
    <t>Tuesday</t>
  </si>
  <si>
    <t>Wednesday</t>
  </si>
  <si>
    <t>Thursday</t>
  </si>
  <si>
    <t>Friday</t>
  </si>
  <si>
    <t>Venue</t>
  </si>
  <si>
    <t>Dates of order</t>
  </si>
  <si>
    <t>Event name</t>
  </si>
  <si>
    <t>Event ID</t>
  </si>
  <si>
    <t>Exhibitor Rental Form 2016</t>
  </si>
  <si>
    <t>No. of units</t>
  </si>
  <si>
    <t>Unit price ZAR</t>
  </si>
  <si>
    <t>No. of hours</t>
  </si>
  <si>
    <t xml:space="preserve">     ZAR</t>
  </si>
  <si>
    <t>Description</t>
  </si>
  <si>
    <t>Stewards</t>
  </si>
  <si>
    <t>Waiters</t>
  </si>
  <si>
    <t>Barmen</t>
  </si>
  <si>
    <t>SUBTOTAL</t>
  </si>
  <si>
    <t>Charged per</t>
  </si>
  <si>
    <t>Quantity required</t>
  </si>
  <si>
    <t xml:space="preserve">TOTAL </t>
  </si>
  <si>
    <t>Selection</t>
  </si>
  <si>
    <t>Cost per m²</t>
  </si>
  <si>
    <t>Size (m²)</t>
  </si>
  <si>
    <t>No. of cleans per day</t>
  </si>
  <si>
    <t>Stand cleaning (Removal of waste, surface dust &amp; vacuum)</t>
  </si>
  <si>
    <t>Per day</t>
  </si>
  <si>
    <t>Quantity</t>
  </si>
  <si>
    <t>Man. Setup costs p/line</t>
  </si>
  <si>
    <t>No. of lines</t>
  </si>
  <si>
    <t>Connection, setup and breakdown:</t>
  </si>
  <si>
    <t>Wasteman Skips Order Form 2016</t>
  </si>
  <si>
    <t>No. of skips</t>
  </si>
  <si>
    <t>No. of loads</t>
  </si>
  <si>
    <t>Daily Skip Rental</t>
  </si>
  <si>
    <t>Wasteman Skip Per Load</t>
  </si>
  <si>
    <t>Per load</t>
  </si>
  <si>
    <t>N/A</t>
  </si>
  <si>
    <t>Carpet Hire Order Form 2016</t>
  </si>
  <si>
    <t>Cost per m³</t>
  </si>
  <si>
    <t>Size m³</t>
  </si>
  <si>
    <t>Carpeting</t>
  </si>
  <si>
    <t>TOTAL</t>
  </si>
  <si>
    <t>Unit price per event</t>
  </si>
  <si>
    <t xml:space="preserve">   SUBTOTAL</t>
  </si>
  <si>
    <t>Electrical Fittings Order Form 2016</t>
  </si>
  <si>
    <t xml:space="preserve">3  Phase Power Connection Only (COC to be prodcued) COC = Certidicate of Compliance     </t>
  </si>
  <si>
    <t xml:space="preserve">Exhibition Halls; Ballroom </t>
  </si>
  <si>
    <t>Single phase distribution board 32 Amp</t>
  </si>
  <si>
    <t>3 phase power connection only 125 Amp</t>
  </si>
  <si>
    <t>3 phase power connection only 400 Amp (setup during office hours)</t>
  </si>
  <si>
    <t>3 phase power connection only 63 Amp</t>
  </si>
  <si>
    <t>3 phase power connection only 32 Amp</t>
  </si>
  <si>
    <t>3 phase distribution board 32 Amp</t>
  </si>
  <si>
    <t>AUDI 1 Electrics</t>
  </si>
  <si>
    <t>3 phase distribution board 63 Amp</t>
  </si>
  <si>
    <t>3 phase distribution board 400 Amp</t>
  </si>
  <si>
    <t>Various Venues</t>
  </si>
  <si>
    <t>Outdoor 3 phase 30 Amp distribution board</t>
  </si>
  <si>
    <t>15 Amp plug point</t>
  </si>
  <si>
    <t>2.4 two lamp fluorescent</t>
  </si>
  <si>
    <t>1.5  two lamp fluorescent</t>
  </si>
  <si>
    <t>1.2 two lamp fluorescent</t>
  </si>
  <si>
    <t>150 watt spotlight</t>
  </si>
  <si>
    <t>500 watt quarts fitting</t>
  </si>
  <si>
    <t>1500 watt quarts fitting</t>
  </si>
  <si>
    <t>50 watt low voltage spotlight</t>
  </si>
  <si>
    <t>50 watt low voltage downlight</t>
  </si>
  <si>
    <t>Exhibitor's connection</t>
  </si>
  <si>
    <t>Mini par 36 100 watt</t>
  </si>
  <si>
    <t>Parcan 300 watt</t>
  </si>
  <si>
    <t>Parcan 1000 watt</t>
  </si>
  <si>
    <t>Fans</t>
  </si>
  <si>
    <t>Rope light per metre</t>
  </si>
  <si>
    <t>Illumination cable and lights per metre</t>
  </si>
  <si>
    <t>Wall brakcet</t>
  </si>
  <si>
    <t>50 watt spot on arm (silver)</t>
  </si>
  <si>
    <t>150 watt metal hailine</t>
  </si>
  <si>
    <t>400 watt metal hailine</t>
  </si>
  <si>
    <t>2000 watt metal hailine</t>
  </si>
  <si>
    <t>Lifting Equipment Order Form 2016</t>
  </si>
  <si>
    <t xml:space="preserve">Daily rates </t>
  </si>
  <si>
    <t>Cherry Picker excl. driver</t>
  </si>
  <si>
    <t>Working Height</t>
  </si>
  <si>
    <t>Start Date and Time</t>
  </si>
  <si>
    <t>End Date and Time</t>
  </si>
  <si>
    <t>No of days</t>
  </si>
  <si>
    <t>Unit Price ZAR</t>
  </si>
  <si>
    <t>Delivery Time</t>
  </si>
  <si>
    <t>Deliver Dates</t>
  </si>
  <si>
    <t>LIMITED MACHINES AVAILABLE</t>
  </si>
  <si>
    <t>A Semi Espresso Machine which includes (120 cups) of coffee limited to Cappucino, Espresso &amp; Hot Chocolate, cups, saucers teaspoons,  tea bags, milk, white &amp; brown sugar sachets. (Includes a Barrister for a period of 8 hours, anything after will be charged for).</t>
  </si>
  <si>
    <t>A Semi Espresso Machine which includes (200 cups) of coffee limited to Cappucino, Espresso &amp; Hot Chocolate, cups, saucers teaspoons,  tea bags, milk, white &amp; brown sugar sachets. (Includes a Barrister for a period of 8 hours, anything after will be charged for).</t>
  </si>
  <si>
    <t>A Semi Espresso Machine which includes (300 cups) of coffee limited to Cappucino, Espresso &amp; Hot Chocolate, cups, saucers teaspoons,  tea bags, milk, white &amp; brown sugar sachets. (Includes a Barrister for a period of 8 hours, anything after will be charged for).</t>
  </si>
  <si>
    <t>COFFEE MACHINE</t>
  </si>
  <si>
    <t>URN OF COFFEE</t>
  </si>
  <si>
    <t>Additonal Coffee per cup (Per Cup)</t>
  </si>
  <si>
    <t>Additional Waiter = Min. of 4 consecutive hours per day</t>
  </si>
  <si>
    <t>SOFT DRINKS (24 units) Airline Mixers</t>
  </si>
  <si>
    <t>Coke/ Coke Lite/ Lemonade/ Tonic/ Soda Water</t>
  </si>
  <si>
    <t>Appeltiser/ Grapetiser</t>
  </si>
  <si>
    <t>Mineral Water (Still &amp; Sparkling)</t>
  </si>
  <si>
    <t>CIDER (24 Units)</t>
  </si>
  <si>
    <t>Hunters Gold/ Savannah</t>
  </si>
  <si>
    <t>Smirnoff Spin / Bacardi Breezer</t>
  </si>
  <si>
    <t>BEER (24 units)</t>
  </si>
  <si>
    <t>SPIRITS (per bottle)</t>
  </si>
  <si>
    <t>Gin (Gordon's /Cane (Mainstay)</t>
  </si>
  <si>
    <t>Vodka (Smirnoff)</t>
  </si>
  <si>
    <t>Whisky (J&amp;B or Bells)</t>
  </si>
  <si>
    <t>Rum (Captain Morgan)</t>
  </si>
  <si>
    <t>Klipdrift Brandy</t>
  </si>
  <si>
    <t>KWV VO Port</t>
  </si>
  <si>
    <t>750ml</t>
  </si>
  <si>
    <t>Red Wine</t>
  </si>
  <si>
    <t>Dry White Wine</t>
  </si>
  <si>
    <t>Sparkling Wine</t>
  </si>
  <si>
    <t>Bar Refrigerator (per day)</t>
  </si>
  <si>
    <t>Water Cooler machine (per day)</t>
  </si>
  <si>
    <t>18 Litre Water Cooler Bottle (Mineral water)</t>
  </si>
  <si>
    <t>Jug of Juice (1.2 litre)</t>
  </si>
  <si>
    <t>Ice cubes</t>
  </si>
  <si>
    <t>Barister (Additonal hours charge)</t>
  </si>
  <si>
    <t>Cost Per Item</t>
  </si>
  <si>
    <t>340ml</t>
  </si>
  <si>
    <t>Per bottle</t>
  </si>
  <si>
    <t>Per jug</t>
  </si>
  <si>
    <t>Per 10kg</t>
  </si>
  <si>
    <t>Breakdown</t>
  </si>
  <si>
    <t>20m (Build Up)</t>
  </si>
  <si>
    <t>15.5M (Build Up)</t>
  </si>
  <si>
    <t>No. of Days/Hours</t>
  </si>
  <si>
    <t>Delivery &amp; Collection Rate per Machine</t>
  </si>
  <si>
    <t>Starting Time</t>
  </si>
  <si>
    <t>End Time</t>
  </si>
  <si>
    <t>No. of Hours</t>
  </si>
  <si>
    <t>Safety Officer Quotation Form 2016</t>
  </si>
  <si>
    <t>Manpower</t>
  </si>
  <si>
    <t>Post Description</t>
  </si>
  <si>
    <t>Shift Time</t>
  </si>
  <si>
    <t>Shifts</t>
  </si>
  <si>
    <t>TOTAL Excluding 14% Value Added Tax</t>
  </si>
  <si>
    <t>Telephone handset + line</t>
  </si>
  <si>
    <t>Conference phone + line</t>
  </si>
  <si>
    <t>Fax / Telephone line</t>
  </si>
  <si>
    <t>Fax machine + line</t>
  </si>
  <si>
    <t>Speed point line (credit card machine line)</t>
  </si>
  <si>
    <t>ISDN line 128K (excludes equipment)</t>
  </si>
  <si>
    <t>(Refundable) Call charge deposit p/line</t>
  </si>
  <si>
    <t>Setup costs p/line</t>
  </si>
  <si>
    <t>Exhibition/Event:</t>
  </si>
  <si>
    <t>Stand/Room:</t>
  </si>
  <si>
    <t>TERMS AND CONDITIONS</t>
  </si>
  <si>
    <t>(Please read carefully. The completion of this form implies understanding and accpetance)</t>
  </si>
  <si>
    <t>All payments to be paid up front</t>
  </si>
  <si>
    <t>Credit card details to be provided/ EFT payment to be received before the start of the event</t>
  </si>
  <si>
    <t>Orders to the value of R1 000.00 or less needs to be paid in cash or via credit card</t>
  </si>
  <si>
    <t xml:space="preserve">Payment received after the deadline date as well as all additional orders are subject to an additional 20% surcharge </t>
  </si>
  <si>
    <t>Food orders required for the following day to be placed no later than 12:00 the previous day</t>
  </si>
  <si>
    <t>All prices are inlcusive of VAT and are valid for 2011</t>
  </si>
  <si>
    <t>Food orders must be ordered at least 7 days before the start of the exhibition</t>
  </si>
  <si>
    <t>Under no condition may ordered items be returned for credit unless said items are not up to standard</t>
  </si>
  <si>
    <t>The hire of crockery, cutlery, glassware etc is subjected to the hire of the waiter</t>
  </si>
  <si>
    <t>The cost of the product services we supply to you will automatically be deducted from your credit card. You should therefore ensure that you have quoted your credit/debit card number correctly</t>
  </si>
  <si>
    <t>Any special requirements regarding equipment, materials and services can be addressed to our Conference &amp; Exhibition Service Department, they will be please to assist you on +27 21 410 5000 (office hours)</t>
  </si>
  <si>
    <t>DEADLINE DATE: 7 Working days Prior to Event/ Exhibiition</t>
  </si>
  <si>
    <t>No orders will be delivered until credit card authorization from below has been completed or proof of payment has been received</t>
  </si>
  <si>
    <t xml:space="preserve">Please note that the CTICC is the exclusive supplier of food &amp; beverage to all Exhibitors. </t>
  </si>
  <si>
    <t>Credit Card Number</t>
  </si>
  <si>
    <t>Expiry Date</t>
  </si>
  <si>
    <t>CVV Number Last 3 numbers on back of card</t>
  </si>
  <si>
    <t>4 Digit Security Number  on the Card (American Express)</t>
  </si>
  <si>
    <t>Card Holders Name</t>
  </si>
  <si>
    <t xml:space="preserve">Card Holders Billing </t>
  </si>
  <si>
    <t>Card Holders Date of Birth</t>
  </si>
  <si>
    <t>Please send copy of back &amp; front of the Credit Card</t>
  </si>
  <si>
    <t xml:space="preserve">Authorised Signature:   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</si>
  <si>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</si>
  <si>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</si>
  <si>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</si>
  <si>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</si>
  <si>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</si>
  <si>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</si>
  <si>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Type of Credit Card (VISA, American Express, Diners, etc.)</t>
  </si>
  <si>
    <t>Information Technology Form 2016</t>
  </si>
  <si>
    <t>VAT Registration No,</t>
  </si>
  <si>
    <t>EQUIPMENT ORDER FORM - Please enquire for any item not listed</t>
  </si>
  <si>
    <t>Premier Bandwidth</t>
  </si>
  <si>
    <t>DSL</t>
  </si>
  <si>
    <t>Delivery/ Setup costs per item</t>
  </si>
  <si>
    <t>No. of items</t>
  </si>
  <si>
    <t>Wired Connections</t>
  </si>
  <si>
    <t>Additional</t>
  </si>
  <si>
    <t>Public (Static) IP address</t>
  </si>
  <si>
    <t>Wireless Connection</t>
  </si>
  <si>
    <t>Desktop Workstation (4Gb RAM, Win7 Pro, Office 2010, Antivirus, etc) with 20" LCD - add network/ internet if required</t>
  </si>
  <si>
    <t>20" LCD, keyboard and mouse only</t>
  </si>
  <si>
    <t>Laptop (4Gb RAM, Win7 Pro, Office 2010, Antivirus, etc) with mouse, cable lock, bag - add network/ internet if required</t>
  </si>
  <si>
    <t>Copier</t>
  </si>
  <si>
    <t>Colour Printer</t>
  </si>
  <si>
    <t>Colour LaserJet Printer (min 20 ppm) - inlcudes network/USB connection</t>
  </si>
  <si>
    <t>Cartridge for B&amp;W LaserJet Printer (up to 3000 pages)</t>
  </si>
  <si>
    <t>On-site Technical Support (Mon - Fri - Office Hours) per hour  - per day. Dates required:</t>
  </si>
  <si>
    <t>Option 1: Coffee machine (± 50 cups) of coffee limited to cappucino and espresso. (Includes cups, saucers, teaspoons, tea bags, milk, white and brown sugar sachets)</t>
  </si>
  <si>
    <t xml:space="preserve">Option 2: Urn of coffee/ tea (± 40 cups) includes milk, sugar, hot water. Crockery, cutlery e.g, cups, saucrs teaspoons, glasses etc. and a waiter for four consecutive hours </t>
  </si>
  <si>
    <r>
      <rPr>
        <b/>
        <sz val="8"/>
        <color theme="1"/>
        <rFont val="Century Gothic"/>
        <family val="2"/>
      </rPr>
      <t>Document Imaging</t>
    </r>
    <r>
      <rPr>
        <sz val="8"/>
        <color theme="1"/>
        <rFont val="Century Gothic"/>
        <family val="2"/>
      </rPr>
      <t xml:space="preserve"> - please enquire for items not listed below</t>
    </r>
  </si>
  <si>
    <t>Telephone handset + line units</t>
  </si>
  <si>
    <t>Call charge deposit p/line</t>
  </si>
  <si>
    <t xml:space="preserve">                                            DEADLINE DATE: Working days Prior to Event/Exhibition</t>
  </si>
  <si>
    <t>Unit Cost</t>
  </si>
  <si>
    <t xml:space="preserve">                                       DEADLINE DATE: Working days Prior to Event/Exhibition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</si>
  <si>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their delivery by third parties, without the express written permission of the CTICC Catering Department</t>
    </r>
  </si>
  <si>
    <t xml:space="preserve">                    DEADLINE DATE: Working days Prior to Event/Exhibition</t>
  </si>
  <si>
    <t xml:space="preserve">    DEADLINE DATE: Working days Prior to Event/Exhibition</t>
  </si>
  <si>
    <t xml:space="preserve">   SUB TOTAL</t>
  </si>
  <si>
    <t>Fax: +27 21 410 5191/ Tel: +27 21 410 5000</t>
  </si>
  <si>
    <t>by the</t>
  </si>
  <si>
    <t xml:space="preserve">       Payment Method</t>
  </si>
  <si>
    <t>ER24 Event Medical Team</t>
  </si>
  <si>
    <t>1x Medic (ILS - Intermediate Life Support)</t>
  </si>
  <si>
    <t>1x Medic (ALS - Advanced Life Support)</t>
  </si>
  <si>
    <t>Event Medical Team</t>
  </si>
  <si>
    <t>Per Hour</t>
  </si>
  <si>
    <t>Dedicated Broadband Internet Connection (uncapped) - per day                 (on 1mb international uncontested DSL - on private VLAN)</t>
  </si>
  <si>
    <t>Dedicated Broadband Internet Connection (uncapped) - per day                 (on 4mb international uncontested DSL - on private VLAN)</t>
  </si>
  <si>
    <t>Dedicated Broadband Internet Connection (uncapped) - per day                 (on 10mb international uncontested DSL - on private VLAN)</t>
  </si>
  <si>
    <t>Cabled CATS Ethernet Connection, on dedicated VLAN - for duration      - to be ordered per connected device (all cables and switch's will be provided)                                          - add internet if required</t>
  </si>
  <si>
    <r>
      <rPr>
        <b/>
        <sz val="8"/>
        <color theme="1"/>
        <rFont val="Century Gothic"/>
        <family val="2"/>
      </rPr>
      <t>HIGH DENSITY</t>
    </r>
    <r>
      <rPr>
        <sz val="8"/>
        <color theme="1"/>
        <rFont val="Century Gothic"/>
        <family val="2"/>
      </rPr>
      <t xml:space="preserve"> Wireless Base Station - per day (Dedicated network, add internet if required) Concurrent Connections: Max 500 per station                                                  Name (SSID) ……….…….                       Passphrase (to connect): ……..      (min 8 char.)       </t>
    </r>
  </si>
  <si>
    <r>
      <rPr>
        <b/>
        <sz val="8"/>
        <color theme="1"/>
        <rFont val="Century Gothic"/>
        <family val="2"/>
      </rPr>
      <t>STANDARD</t>
    </r>
    <r>
      <rPr>
        <sz val="8"/>
        <color theme="1"/>
        <rFont val="Century Gothic"/>
        <family val="2"/>
      </rPr>
      <t xml:space="preserve"> Wireless Base Station - for duration (Dedicated network, add internet if required) Concurrent Connections: Max 20 per station Network Name (SSID) …………. Passphrase (to connect): ……..       (min 8 char.)                              </t>
    </r>
  </si>
  <si>
    <r>
      <rPr>
        <b/>
        <sz val="8"/>
        <color theme="1"/>
        <rFont val="Century Gothic"/>
        <family val="2"/>
      </rPr>
      <t>Computers</t>
    </r>
    <r>
      <rPr>
        <sz val="8"/>
        <color theme="1"/>
        <rFont val="Century Gothic"/>
        <family val="2"/>
      </rPr>
      <t xml:space="preserve"> - please enquire for items not listed below</t>
    </r>
  </si>
  <si>
    <t xml:space="preserve">Colour document Copier / Printer / Scanner / Fax                                         - Black: Up to 40 ppm; Colour: Up to 30 ppm                                                    - includes network/ USB connection - includes device installation to 3 PC's - add Fax line for fax capability (seperate order)                                    </t>
  </si>
  <si>
    <t>Copy Costs for Colour pages - min 500 pgs (to be calculated after the event and added to the master account)                                          Start page count: …….....                   End page count:  ………..</t>
  </si>
  <si>
    <t>Copy Costs for B&amp;W pages - min 1000 pgs (to be calculated after the event and added to the master account)                                          Start page count: …….....                   End page count:  ………..</t>
  </si>
  <si>
    <t>B&amp;W Printer</t>
  </si>
  <si>
    <t>Black &amp; White LaserJet Printer (min 28 ppm)                                                        - includes network?USB connection</t>
  </si>
  <si>
    <r>
      <t xml:space="preserve">IT Technical Support </t>
    </r>
    <r>
      <rPr>
        <sz val="8"/>
        <color theme="1"/>
        <rFont val="Century Gothic"/>
        <family val="2"/>
      </rPr>
      <t>- dedicated support personnel</t>
    </r>
  </si>
  <si>
    <t>On-site Technical Support (Mon - Fri - Office Hours) - per day.                Dates required:</t>
  </si>
  <si>
    <t>On-site Technical Support (After Hours, Sat, Sun &amp; SA Holidays) - per day.                                                   Dates required:</t>
  </si>
  <si>
    <t>On-site Technical Support  (After Hours, Sat, Sun &amp; SA Holidays) - per hour.                                                Dates required:</t>
  </si>
  <si>
    <r>
      <t xml:space="preserve">Premier Connections -  </t>
    </r>
    <r>
      <rPr>
        <sz val="8"/>
        <color theme="1"/>
        <rFont val="Century Gothic"/>
        <family val="2"/>
      </rPr>
      <t>add internet if required (above)</t>
    </r>
  </si>
  <si>
    <t>SUB TOTAL          ZAR</t>
  </si>
  <si>
    <t>SUB TOTAL        ZAR</t>
  </si>
  <si>
    <t>3 phase distribution board 125 Amp</t>
  </si>
  <si>
    <t>25 Amp outlet for 3 phase 30 Amp distribution board</t>
  </si>
  <si>
    <r>
      <t xml:space="preserve">Please send completed form to the following fax number: </t>
    </r>
    <r>
      <rPr>
        <b/>
        <sz val="8"/>
        <color theme="1"/>
        <rFont val="Century Gothic"/>
        <family val="2"/>
      </rPr>
      <t>+27 21 410-5039</t>
    </r>
  </si>
  <si>
    <t xml:space="preserve">                    Cape Town International Convention Centre from our/my Credit Card, Details below: </t>
  </si>
  <si>
    <t xml:space="preserve">    We/I, </t>
  </si>
  <si>
    <t xml:space="preserve">                    Credit Card Authorisation:</t>
  </si>
  <si>
    <t xml:space="preserve">      Orders received after deadline date are subject to an additional 20% surcharge  ZAR</t>
  </si>
  <si>
    <t xml:space="preserve">           RETURN TO: Service Department</t>
  </si>
  <si>
    <t>06h00 - 18h00</t>
  </si>
  <si>
    <t xml:space="preserve"> additional 20% surcharge</t>
  </si>
  <si>
    <t xml:space="preserve"> Orders received after deadline date are subject to an                             ZAR</t>
  </si>
  <si>
    <t xml:space="preserve">I have read and agree to the Wi-Fi disclaimer                                                                                      (available on-line or emailed upon request)                                                                                                    with regards to the service delivery of wireless                                                                                     networking as provided by the CTICC and/or                                                                                                 their contracted service provider.                                                                                                                                                                                             </t>
  </si>
  <si>
    <t>Acceptance of Quotation</t>
  </si>
  <si>
    <t xml:space="preserve">Signature: </t>
  </si>
  <si>
    <t xml:space="preserve">Date:  </t>
  </si>
  <si>
    <t xml:space="preserve">            RETURN TO:    Service Department</t>
  </si>
  <si>
    <t xml:space="preserve">        RETURN TO:        Service Department</t>
  </si>
  <si>
    <t xml:space="preserve">       RETURN TO: Service Department</t>
  </si>
  <si>
    <t xml:space="preserve">      DEADLINE DATE: Working days Prior to Event/Exhibition</t>
  </si>
  <si>
    <t xml:space="preserve">        RETURN TO:                Service Department</t>
  </si>
  <si>
    <t xml:space="preserve">                   RETURN TO:        Service Department</t>
  </si>
  <si>
    <t xml:space="preserve">              Orders received after deadline date are subject to an additional 20% surcharge            ZAR</t>
  </si>
  <si>
    <t xml:space="preserve">        RETURN TO:       Service Department</t>
  </si>
  <si>
    <t>Beverage Order Form 2016</t>
  </si>
  <si>
    <t xml:space="preserve">                        RETURN TO:         Service Department</t>
  </si>
  <si>
    <t xml:space="preserve">        RETURN TO:   Service Department</t>
  </si>
  <si>
    <t xml:space="preserve">   </t>
  </si>
  <si>
    <t>hereby authorise the deduction of the amount of</t>
  </si>
  <si>
    <r>
      <t xml:space="preserve">     </t>
    </r>
    <r>
      <rPr>
        <sz val="8"/>
        <color theme="1"/>
        <rFont val="Century Gothic"/>
        <family val="2"/>
      </rPr>
      <t>Orders received after deadline date are subject to an additional 20% surcharge    ZAR</t>
    </r>
  </si>
  <si>
    <t xml:space="preserve">     Orders received after deadline date are subject to an additional 20% surcharge          ZAR</t>
  </si>
  <si>
    <t xml:space="preserve">         Orders received after deadline date are subject to an additional 20% surcharge         ZAR</t>
  </si>
  <si>
    <t>Orders received after deadline date are subject to an additional 20% surcharge</t>
  </si>
  <si>
    <t xml:space="preserve">SUB TOTAL </t>
  </si>
  <si>
    <t>VAT 14%</t>
  </si>
  <si>
    <t>Orders received after deadline date are subject to an additional 20% surcharge            ZAR</t>
  </si>
  <si>
    <t xml:space="preserve">Orders received after deadline date are subject to an additional 20% surcharge </t>
  </si>
  <si>
    <t xml:space="preserve"> ZAR</t>
  </si>
  <si>
    <t>AMOUNT</t>
  </si>
  <si>
    <t>Number of Staff</t>
  </si>
  <si>
    <t>No of Hours per Day</t>
  </si>
  <si>
    <t>200ml</t>
  </si>
  <si>
    <t>500ml</t>
  </si>
  <si>
    <t xml:space="preserve">Castle /Castle Lite /Black Label/Hansa </t>
  </si>
  <si>
    <t xml:space="preserve">Amstel Windhoek Large/ Windhoek Lite                                                     </t>
  </si>
  <si>
    <t>No. of 
Days</t>
  </si>
  <si>
    <t>Cost Per
 Item</t>
  </si>
  <si>
    <t xml:space="preserve">Total </t>
  </si>
  <si>
    <t>Delivery Dates</t>
  </si>
  <si>
    <t>Staffing can be hired with a minimum 
charge of 4 consecutive hours</t>
  </si>
  <si>
    <t xml:space="preserve">Selection </t>
  </si>
  <si>
    <t xml:space="preserve">    </t>
  </si>
  <si>
    <t xml:space="preserve">    RETURN TO: Service Department</t>
  </si>
  <si>
    <t xml:space="preserve">Compiled by: A.Ruiters </t>
  </si>
  <si>
    <t xml:space="preserve">Authorised by: C.Barrington </t>
  </si>
  <si>
    <t>Revision no: 2</t>
  </si>
  <si>
    <t>Page No: 1</t>
  </si>
  <si>
    <t>DEADLINE DATE: 5 Working days Prior to Event/Exhibition</t>
  </si>
  <si>
    <t xml:space="preserve">Document uncontrolled when printed </t>
  </si>
  <si>
    <t>DEADLINE DATE: 5 Working days Prior to Event/ Exhibiition</t>
  </si>
  <si>
    <t>Food orders must be ordered at least 5 days before the start of the exhibition</t>
  </si>
  <si>
    <t>Document No: F57</t>
  </si>
  <si>
    <t>(Please read carefully. The completion of this form implies understanding and acceptance)</t>
  </si>
  <si>
    <t>The satellite connection as per this order form is only for a physical connection to the CTICC's satellite installation.</t>
  </si>
  <si>
    <t>The client is to supply his own decoder and smart card.</t>
  </si>
  <si>
    <t xml:space="preserve">Nobody other than CTICC IT Support is allowed in the Patch Rooms and no external party
  is allowed to do any patching onto the network. </t>
  </si>
  <si>
    <t xml:space="preserve">No connections will be done in the exhibition halls after the carpets have been laid. 
It is crucial that orders be placed on time. </t>
  </si>
  <si>
    <t>Date of update: 01/01/2017</t>
  </si>
  <si>
    <t>EFT payment to be received before the start of the event</t>
  </si>
  <si>
    <t>Orders to the value of R1 000.00 or less needs to be paid in cash or via credit card on-site</t>
  </si>
  <si>
    <t>All prices are inlcusive of VAT and are valid for 2017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</si>
  <si>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
their delivery by third parties, without the express written permission of the CTICC Catering &amp; Beverage Department</t>
    </r>
  </si>
  <si>
    <t>Please send completed form to the following email address: services@cticc.co.za</t>
  </si>
  <si>
    <t>DSTV  Satelite Connection</t>
  </si>
  <si>
    <t>(Client to supply own decoder or CTICC can supply at an additional cost)</t>
  </si>
  <si>
    <t>Satelite Connection Quotation 2018</t>
  </si>
  <si>
    <t>Satelite Connection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</si>
</sst>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;[Red]&quot;R&quot;\ \-#,##0"/>
    <numFmt numFmtId="165" formatCode="&quot;R&quot;\ #,##0.00;[Red]&quot;R&quot;\ \-#,##0.00"/>
    <numFmt numFmtId="166" formatCode="&quot;R&quot;\ #,##0.00"/>
  </numFmts>
  <fonts count="19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entury Gothic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10"/>
      <color theme="1"/>
      <name val="Century Gothic"/>
      <family val="2"/>
    </font>
    <font>
      <u/>
      <sz val="9"/>
      <color theme="1"/>
      <name val="Century Gothic"/>
      <family val="2"/>
    </font>
    <font>
      <b/>
      <sz val="10"/>
      <name val="Century Gothic"/>
      <family val="2"/>
    </font>
    <font>
      <b/>
      <sz val="11"/>
      <color rgb="FFFF0000"/>
      <name val="Century Gothic"/>
      <family val="2"/>
    </font>
    <font>
      <sz val="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14" xfId="0" applyBorder="1"/>
    <xf numFmtId="0" fontId="0" fillId="0" borderId="12" xfId="0" applyBorder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/>
    <xf numFmtId="0" fontId="0" fillId="0" borderId="17" xfId="0" applyFont="1" applyBorder="1"/>
    <xf numFmtId="0" fontId="7" fillId="0" borderId="12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3" borderId="3" xfId="0" applyFont="1" applyFill="1" applyBorder="1"/>
    <xf numFmtId="0" fontId="6" fillId="3" borderId="4" xfId="0" applyFont="1" applyFill="1" applyBorder="1"/>
    <xf numFmtId="0" fontId="0" fillId="3" borderId="4" xfId="0" applyFill="1" applyBorder="1"/>
    <xf numFmtId="0" fontId="5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0" fontId="5" fillId="2" borderId="0" xfId="0" applyFont="1" applyFill="1" applyBorder="1"/>
    <xf numFmtId="165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5" fillId="3" borderId="12" xfId="0" applyFont="1" applyFill="1" applyBorder="1"/>
    <xf numFmtId="0" fontId="5" fillId="3" borderId="8" xfId="0" applyFont="1" applyFill="1" applyBorder="1"/>
    <xf numFmtId="0" fontId="0" fillId="3" borderId="5" xfId="0" applyFill="1" applyBorder="1"/>
    <xf numFmtId="0" fontId="0" fillId="3" borderId="0" xfId="0" applyFill="1"/>
    <xf numFmtId="0" fontId="0" fillId="0" borderId="13" xfId="0" applyBorder="1"/>
    <xf numFmtId="0" fontId="0" fillId="3" borderId="28" xfId="0" applyFill="1" applyBorder="1"/>
    <xf numFmtId="0" fontId="1" fillId="3" borderId="19" xfId="0" applyFont="1" applyFill="1" applyBorder="1"/>
    <xf numFmtId="0" fontId="7" fillId="3" borderId="10" xfId="0" applyFont="1" applyFill="1" applyBorder="1"/>
    <xf numFmtId="0" fontId="0" fillId="3" borderId="10" xfId="0" applyFill="1" applyBorder="1"/>
    <xf numFmtId="0" fontId="4" fillId="3" borderId="6" xfId="0" applyFont="1" applyFill="1" applyBorder="1"/>
    <xf numFmtId="0" fontId="7" fillId="0" borderId="16" xfId="0" applyFont="1" applyBorder="1" applyAlignment="1">
      <alignment horizontal="center"/>
    </xf>
    <xf numFmtId="0" fontId="0" fillId="0" borderId="17" xfId="0" applyBorder="1"/>
    <xf numFmtId="0" fontId="4" fillId="0" borderId="1" xfId="0" applyFont="1" applyBorder="1" applyAlignment="1">
      <alignment wrapText="1"/>
    </xf>
    <xf numFmtId="0" fontId="4" fillId="0" borderId="8" xfId="0" applyFont="1" applyBorder="1"/>
    <xf numFmtId="0" fontId="0" fillId="0" borderId="30" xfId="0" applyBorder="1"/>
    <xf numFmtId="0" fontId="0" fillId="0" borderId="30" xfId="0" applyBorder="1" applyAlignment="1">
      <alignment horizontal="center" wrapText="1"/>
    </xf>
    <xf numFmtId="0" fontId="4" fillId="0" borderId="10" xfId="0" applyFont="1" applyBorder="1"/>
    <xf numFmtId="0" fontId="4" fillId="0" borderId="16" xfId="0" applyFont="1" applyBorder="1"/>
    <xf numFmtId="0" fontId="4" fillId="0" borderId="12" xfId="0" applyFont="1" applyBorder="1"/>
    <xf numFmtId="0" fontId="8" fillId="0" borderId="1" xfId="0" applyFont="1" applyBorder="1" applyAlignment="1">
      <alignment horizontal="center" wrapText="1"/>
    </xf>
    <xf numFmtId="0" fontId="5" fillId="3" borderId="10" xfId="0" applyFont="1" applyFill="1" applyBorder="1"/>
    <xf numFmtId="0" fontId="0" fillId="0" borderId="16" xfId="0" applyBorder="1"/>
    <xf numFmtId="165" fontId="4" fillId="0" borderId="6" xfId="0" applyNumberFormat="1" applyFont="1" applyBorder="1"/>
    <xf numFmtId="0" fontId="4" fillId="0" borderId="6" xfId="0" applyFont="1" applyBorder="1"/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165" fontId="4" fillId="0" borderId="1" xfId="0" applyNumberFormat="1" applyFont="1" applyBorder="1"/>
    <xf numFmtId="165" fontId="4" fillId="0" borderId="17" xfId="0" applyNumberFormat="1" applyFont="1" applyBorder="1"/>
    <xf numFmtId="165" fontId="4" fillId="0" borderId="30" xfId="0" applyNumberFormat="1" applyFont="1" applyBorder="1"/>
    <xf numFmtId="0" fontId="0" fillId="0" borderId="1" xfId="0" applyFont="1" applyBorder="1"/>
    <xf numFmtId="0" fontId="4" fillId="0" borderId="2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3" xfId="0" applyNumberFormat="1" applyFont="1" applyBorder="1"/>
    <xf numFmtId="165" fontId="4" fillId="0" borderId="18" xfId="0" applyNumberFormat="1" applyFont="1" applyBorder="1"/>
    <xf numFmtId="0" fontId="4" fillId="3" borderId="13" xfId="0" applyFont="1" applyFill="1" applyBorder="1"/>
    <xf numFmtId="165" fontId="4" fillId="0" borderId="8" xfId="0" applyNumberFormat="1" applyFont="1" applyBorder="1"/>
    <xf numFmtId="0" fontId="4" fillId="3" borderId="8" xfId="0" applyFont="1" applyFill="1" applyBorder="1"/>
    <xf numFmtId="165" fontId="4" fillId="0" borderId="13" xfId="0" applyNumberFormat="1" applyFont="1" applyBorder="1"/>
    <xf numFmtId="165" fontId="4" fillId="0" borderId="12" xfId="0" applyNumberFormat="1" applyFont="1" applyBorder="1"/>
    <xf numFmtId="0" fontId="4" fillId="3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8" xfId="0" applyFont="1" applyBorder="1" applyAlignment="1">
      <alignment wrapText="1"/>
    </xf>
    <xf numFmtId="0" fontId="4" fillId="0" borderId="18" xfId="0" applyFont="1" applyBorder="1"/>
    <xf numFmtId="0" fontId="0" fillId="0" borderId="8" xfId="0" applyFont="1" applyBorder="1"/>
    <xf numFmtId="165" fontId="4" fillId="0" borderId="9" xfId="0" applyNumberFormat="1" applyFont="1" applyBorder="1"/>
    <xf numFmtId="0" fontId="4" fillId="2" borderId="1" xfId="0" applyFont="1" applyFill="1" applyBorder="1" applyAlignment="1">
      <alignment wrapText="1"/>
    </xf>
    <xf numFmtId="164" fontId="4" fillId="2" borderId="13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165" fontId="4" fillId="2" borderId="1" xfId="0" applyNumberFormat="1" applyFont="1" applyFill="1" applyBorder="1"/>
    <xf numFmtId="165" fontId="4" fillId="2" borderId="6" xfId="0" applyNumberFormat="1" applyFont="1" applyFill="1" applyBorder="1"/>
    <xf numFmtId="164" fontId="4" fillId="0" borderId="9" xfId="0" applyNumberFormat="1" applyFont="1" applyBorder="1"/>
    <xf numFmtId="165" fontId="4" fillId="0" borderId="10" xfId="0" applyNumberFormat="1" applyFont="1" applyBorder="1" applyAlignment="1">
      <alignment horizontal="center"/>
    </xf>
    <xf numFmtId="165" fontId="4" fillId="2" borderId="6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4" fillId="0" borderId="10" xfId="0" applyNumberFormat="1" applyFont="1" applyBorder="1"/>
    <xf numFmtId="0" fontId="0" fillId="0" borderId="1" xfId="0" applyFont="1" applyBorder="1" applyAlignment="1">
      <alignment horizontal="center"/>
    </xf>
    <xf numFmtId="165" fontId="4" fillId="0" borderId="16" xfId="0" applyNumberFormat="1" applyFont="1" applyBorder="1"/>
    <xf numFmtId="165" fontId="4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4" fillId="0" borderId="8" xfId="0" applyNumberFormat="1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2" xfId="0" applyFont="1" applyBorder="1"/>
    <xf numFmtId="0" fontId="0" fillId="0" borderId="10" xfId="0" applyFont="1" applyBorder="1"/>
    <xf numFmtId="0" fontId="4" fillId="0" borderId="14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6" xfId="0" applyFont="1" applyBorder="1"/>
    <xf numFmtId="165" fontId="7" fillId="0" borderId="2" xfId="0" applyNumberFormat="1" applyFont="1" applyBorder="1"/>
    <xf numFmtId="165" fontId="4" fillId="0" borderId="2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6" fillId="3" borderId="3" xfId="0" applyFont="1" applyFill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3" borderId="10" xfId="0" applyFont="1" applyFill="1" applyBorder="1"/>
    <xf numFmtId="0" fontId="0" fillId="3" borderId="0" xfId="0" applyFont="1" applyFill="1"/>
    <xf numFmtId="0" fontId="0" fillId="3" borderId="1" xfId="0" applyFont="1" applyFill="1" applyBorder="1"/>
    <xf numFmtId="165" fontId="4" fillId="3" borderId="6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3" fillId="3" borderId="8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6" xfId="0" applyFont="1" applyFill="1" applyBorder="1"/>
    <xf numFmtId="0" fontId="7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/>
    <xf numFmtId="0" fontId="4" fillId="0" borderId="1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11" xfId="0" applyFont="1" applyBorder="1" applyAlignment="1"/>
    <xf numFmtId="0" fontId="4" fillId="0" borderId="18" xfId="0" applyFont="1" applyBorder="1" applyAlignment="1">
      <alignment horizontal="right"/>
    </xf>
    <xf numFmtId="0" fontId="4" fillId="0" borderId="9" xfId="0" applyFont="1" applyBorder="1" applyAlignment="1"/>
    <xf numFmtId="0" fontId="12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3" fillId="0" borderId="7" xfId="0" applyFont="1" applyBorder="1" applyAlignment="1"/>
    <xf numFmtId="0" fontId="4" fillId="0" borderId="6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12" fillId="0" borderId="10" xfId="0" applyFont="1" applyBorder="1"/>
    <xf numFmtId="0" fontId="12" fillId="0" borderId="0" xfId="0" applyFont="1" applyBorder="1"/>
    <xf numFmtId="0" fontId="4" fillId="0" borderId="30" xfId="0" applyFont="1" applyBorder="1"/>
    <xf numFmtId="0" fontId="0" fillId="0" borderId="17" xfId="0" applyBorder="1" applyAlignment="1">
      <alignment horizontal="right"/>
    </xf>
    <xf numFmtId="0" fontId="0" fillId="0" borderId="0" xfId="0" applyAlignment="1"/>
    <xf numFmtId="0" fontId="0" fillId="0" borderId="10" xfId="0" applyBorder="1" applyAlignment="1"/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165" fontId="4" fillId="0" borderId="13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13" fillId="3" borderId="1" xfId="0" applyFont="1" applyFill="1" applyBorder="1"/>
    <xf numFmtId="0" fontId="13" fillId="0" borderId="0" xfId="0" applyFont="1" applyBorder="1"/>
    <xf numFmtId="0" fontId="2" fillId="0" borderId="0" xfId="0" applyFont="1"/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/>
    <xf numFmtId="0" fontId="2" fillId="0" borderId="0" xfId="0" applyFont="1" applyBorder="1"/>
    <xf numFmtId="0" fontId="13" fillId="0" borderId="0" xfId="0" applyFont="1"/>
    <xf numFmtId="0" fontId="13" fillId="3" borderId="0" xfId="0" applyFont="1" applyFill="1"/>
    <xf numFmtId="0" fontId="2" fillId="3" borderId="0" xfId="0" applyFont="1" applyFill="1"/>
    <xf numFmtId="0" fontId="13" fillId="3" borderId="8" xfId="0" applyFont="1" applyFill="1" applyBorder="1"/>
    <xf numFmtId="0" fontId="13" fillId="3" borderId="6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2" xfId="0" applyFont="1" applyFill="1" applyBorder="1"/>
    <xf numFmtId="0" fontId="13" fillId="3" borderId="10" xfId="0" applyFont="1" applyFill="1" applyBorder="1"/>
    <xf numFmtId="0" fontId="13" fillId="0" borderId="8" xfId="0" applyFont="1" applyBorder="1" applyAlignment="1">
      <alignment horizontal="center" vertical="center" wrapText="1"/>
    </xf>
    <xf numFmtId="0" fontId="13" fillId="3" borderId="16" xfId="0" applyFont="1" applyFill="1" applyBorder="1"/>
    <xf numFmtId="0" fontId="2" fillId="0" borderId="1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4" xfId="0" applyFont="1" applyBorder="1"/>
    <xf numFmtId="0" fontId="2" fillId="3" borderId="10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3" fillId="0" borderId="17" xfId="0" applyFont="1" applyBorder="1"/>
    <xf numFmtId="0" fontId="13" fillId="0" borderId="19" xfId="0" applyFont="1" applyBorder="1"/>
    <xf numFmtId="0" fontId="13" fillId="2" borderId="0" xfId="0" applyFont="1" applyFill="1" applyBorder="1"/>
    <xf numFmtId="165" fontId="4" fillId="0" borderId="7" xfId="0" applyNumberFormat="1" applyFont="1" applyBorder="1"/>
    <xf numFmtId="0" fontId="14" fillId="0" borderId="0" xfId="0" applyFont="1"/>
    <xf numFmtId="0" fontId="2" fillId="3" borderId="1" xfId="0" applyFont="1" applyFill="1" applyBorder="1"/>
    <xf numFmtId="0" fontId="13" fillId="3" borderId="8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13" fillId="3" borderId="19" xfId="0" applyFont="1" applyFill="1" applyBorder="1" applyAlignment="1">
      <alignment horizontal="center" vertical="center"/>
    </xf>
    <xf numFmtId="0" fontId="15" fillId="0" borderId="0" xfId="0" applyFont="1"/>
    <xf numFmtId="0" fontId="2" fillId="0" borderId="1" xfId="0" applyFont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3" fillId="0" borderId="12" xfId="0" applyFont="1" applyBorder="1"/>
    <xf numFmtId="0" fontId="13" fillId="0" borderId="8" xfId="0" applyFont="1" applyBorder="1"/>
    <xf numFmtId="0" fontId="13" fillId="2" borderId="0" xfId="0" applyFont="1" applyFill="1"/>
    <xf numFmtId="0" fontId="13" fillId="0" borderId="13" xfId="0" applyFont="1" applyBorder="1"/>
    <xf numFmtId="0" fontId="13" fillId="2" borderId="17" xfId="0" applyFont="1" applyFill="1" applyBorder="1"/>
    <xf numFmtId="0" fontId="2" fillId="2" borderId="16" xfId="0" applyFont="1" applyFill="1" applyBorder="1"/>
    <xf numFmtId="0" fontId="13" fillId="2" borderId="1" xfId="0" applyFont="1" applyFill="1" applyBorder="1"/>
    <xf numFmtId="0" fontId="2" fillId="2" borderId="10" xfId="0" applyFont="1" applyFill="1" applyBorder="1"/>
    <xf numFmtId="0" fontId="13" fillId="2" borderId="1" xfId="0" applyFont="1" applyFill="1" applyBorder="1" applyAlignment="1"/>
    <xf numFmtId="0" fontId="13" fillId="2" borderId="0" xfId="0" applyFont="1" applyFill="1" applyBorder="1" applyAlignment="1"/>
    <xf numFmtId="0" fontId="13" fillId="2" borderId="11" xfId="0" applyFont="1" applyFill="1" applyBorder="1" applyAlignment="1"/>
    <xf numFmtId="0" fontId="13" fillId="2" borderId="2" xfId="0" applyFont="1" applyFill="1" applyBorder="1" applyAlignment="1"/>
    <xf numFmtId="0" fontId="13" fillId="2" borderId="9" xfId="0" applyFont="1" applyFill="1" applyBorder="1" applyAlignment="1"/>
    <xf numFmtId="0" fontId="13" fillId="2" borderId="14" xfId="0" applyFont="1" applyFill="1" applyBorder="1" applyAlignment="1"/>
    <xf numFmtId="0" fontId="2" fillId="2" borderId="17" xfId="0" applyFont="1" applyFill="1" applyBorder="1"/>
    <xf numFmtId="0" fontId="2" fillId="0" borderId="16" xfId="0" applyFont="1" applyBorder="1"/>
    <xf numFmtId="0" fontId="2" fillId="2" borderId="1" xfId="0" applyFont="1" applyFill="1" applyBorder="1"/>
    <xf numFmtId="0" fontId="2" fillId="0" borderId="10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20" xfId="0" applyFont="1" applyBorder="1"/>
    <xf numFmtId="0" fontId="2" fillId="0" borderId="24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3" xfId="0" applyFont="1" applyBorder="1"/>
    <xf numFmtId="0" fontId="13" fillId="3" borderId="9" xfId="0" applyFont="1" applyFill="1" applyBorder="1"/>
    <xf numFmtId="0" fontId="2" fillId="3" borderId="9" xfId="0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5" fontId="4" fillId="0" borderId="1" xfId="0" applyNumberFormat="1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" fillId="0" borderId="12" xfId="0" applyFont="1" applyBorder="1" applyAlignment="1"/>
    <xf numFmtId="0" fontId="9" fillId="3" borderId="1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wrapText="1"/>
    </xf>
    <xf numFmtId="0" fontId="13" fillId="0" borderId="34" xfId="0" applyFont="1" applyBorder="1"/>
    <xf numFmtId="165" fontId="0" fillId="0" borderId="17" xfId="0" applyNumberFormat="1" applyFont="1" applyBorder="1"/>
    <xf numFmtId="166" fontId="0" fillId="0" borderId="19" xfId="0" applyNumberFormat="1" applyBorder="1"/>
    <xf numFmtId="165" fontId="4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0" fillId="0" borderId="19" xfId="0" applyNumberFormat="1" applyFont="1" applyBorder="1"/>
    <xf numFmtId="165" fontId="0" fillId="0" borderId="1" xfId="0" applyNumberFormat="1" applyFont="1" applyBorder="1"/>
    <xf numFmtId="165" fontId="0" fillId="3" borderId="1" xfId="0" applyNumberFormat="1" applyFont="1" applyFill="1" applyBorder="1"/>
    <xf numFmtId="165" fontId="0" fillId="0" borderId="1" xfId="0" applyNumberFormat="1" applyFont="1" applyBorder="1" applyAlignment="1">
      <alignment horizontal="right" wrapText="1"/>
    </xf>
    <xf numFmtId="0" fontId="0" fillId="3" borderId="1" xfId="0" applyFont="1" applyFill="1" applyBorder="1" applyAlignment="1">
      <alignment horizontal="left"/>
    </xf>
    <xf numFmtId="166" fontId="0" fillId="0" borderId="1" xfId="0" applyNumberFormat="1" applyFont="1" applyBorder="1"/>
    <xf numFmtId="0" fontId="0" fillId="0" borderId="12" xfId="0" applyFont="1" applyBorder="1"/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3" borderId="19" xfId="0" applyFont="1" applyFill="1" applyBorder="1"/>
    <xf numFmtId="165" fontId="0" fillId="0" borderId="19" xfId="0" applyNumberFormat="1" applyFont="1" applyBorder="1" applyAlignment="1">
      <alignment horizontal="center" wrapText="1"/>
    </xf>
    <xf numFmtId="166" fontId="0" fillId="0" borderId="6" xfId="0" applyNumberFormat="1" applyFont="1" applyBorder="1" applyAlignment="1">
      <alignment horizontal="right"/>
    </xf>
    <xf numFmtId="0" fontId="0" fillId="3" borderId="19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" fillId="0" borderId="19" xfId="0" applyFont="1" applyBorder="1"/>
    <xf numFmtId="0" fontId="0" fillId="0" borderId="19" xfId="0" applyFont="1" applyBorder="1" applyAlignment="1">
      <alignment horizontal="center" wrapText="1"/>
    </xf>
    <xf numFmtId="165" fontId="0" fillId="0" borderId="6" xfId="0" applyNumberFormat="1" applyFont="1" applyBorder="1" applyAlignment="1">
      <alignment horizontal="right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3" xfId="0" applyFont="1" applyBorder="1"/>
    <xf numFmtId="0" fontId="0" fillId="0" borderId="31" xfId="0" applyFont="1" applyBorder="1"/>
    <xf numFmtId="165" fontId="0" fillId="0" borderId="31" xfId="0" applyNumberFormat="1" applyFont="1" applyBorder="1"/>
    <xf numFmtId="0" fontId="0" fillId="0" borderId="6" xfId="0" applyFont="1" applyBorder="1"/>
    <xf numFmtId="0" fontId="1" fillId="3" borderId="1" xfId="0" applyFont="1" applyFill="1" applyBorder="1" applyAlignment="1">
      <alignment wrapText="1"/>
    </xf>
    <xf numFmtId="0" fontId="0" fillId="3" borderId="13" xfId="0" applyFont="1" applyFill="1" applyBorder="1"/>
    <xf numFmtId="165" fontId="0" fillId="0" borderId="8" xfId="0" applyNumberFormat="1" applyFont="1" applyBorder="1"/>
    <xf numFmtId="0" fontId="0" fillId="3" borderId="8" xfId="0" applyFont="1" applyFill="1" applyBorder="1"/>
    <xf numFmtId="165" fontId="0" fillId="0" borderId="13" xfId="0" applyNumberFormat="1" applyFont="1" applyBorder="1"/>
    <xf numFmtId="0" fontId="0" fillId="3" borderId="10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wrapText="1"/>
    </xf>
    <xf numFmtId="165" fontId="0" fillId="0" borderId="13" xfId="0" applyNumberFormat="1" applyFont="1" applyBorder="1" applyAlignment="1">
      <alignment wrapText="1"/>
    </xf>
    <xf numFmtId="0" fontId="0" fillId="3" borderId="16" xfId="0" applyFont="1" applyFill="1" applyBorder="1"/>
    <xf numFmtId="0" fontId="0" fillId="3" borderId="18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/>
    </xf>
    <xf numFmtId="166" fontId="0" fillId="0" borderId="8" xfId="0" applyNumberFormat="1" applyFont="1" applyBorder="1" applyAlignment="1">
      <alignment horizontal="right" wrapText="1"/>
    </xf>
    <xf numFmtId="166" fontId="0" fillId="0" borderId="8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7" xfId="0" applyFont="1" applyBorder="1" applyAlignment="1">
      <alignment wrapText="1"/>
    </xf>
    <xf numFmtId="165" fontId="0" fillId="0" borderId="12" xfId="0" applyNumberFormat="1" applyFont="1" applyBorder="1"/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horizontal="left"/>
    </xf>
    <xf numFmtId="165" fontId="0" fillId="0" borderId="22" xfId="0" applyNumberFormat="1" applyFont="1" applyBorder="1" applyAlignment="1">
      <alignment horizontal="right"/>
    </xf>
    <xf numFmtId="0" fontId="0" fillId="3" borderId="35" xfId="0" applyFont="1" applyFill="1" applyBorder="1"/>
    <xf numFmtId="166" fontId="0" fillId="0" borderId="19" xfId="0" applyNumberFormat="1" applyFont="1" applyBorder="1"/>
    <xf numFmtId="0" fontId="0" fillId="0" borderId="19" xfId="0" applyFont="1" applyBorder="1" applyAlignment="1"/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8" fillId="0" borderId="8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29" xfId="0" applyFont="1" applyBorder="1" applyAlignment="1">
      <alignment horizontal="left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65" fontId="0" fillId="0" borderId="8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5" fontId="2" fillId="0" borderId="8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65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8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4" fillId="0" borderId="8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/>
    <xf numFmtId="0" fontId="1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448541</xdr:colOff>
      <xdr:row>1</xdr:row>
      <xdr:rowOff>188245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47</xdr:row>
      <xdr:rowOff>28575</xdr:rowOff>
    </xdr:from>
    <xdr:to>
      <xdr:col>6</xdr:col>
      <xdr:colOff>1168264</xdr:colOff>
      <xdr:row>47</xdr:row>
      <xdr:rowOff>156602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9420225"/>
          <a:ext cx="2711314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5</xdr:col>
      <xdr:colOff>9783</xdr:colOff>
      <xdr:row>31</xdr:row>
      <xdr:rowOff>1028</xdr:rowOff>
    </xdr:to>
    <xdr:cxnSp macro="">
      <xdr:nvCxnSpPr>
        <xdr:cNvPr id="6" name="Straight Connector 5"/>
        <xdr:cNvCxnSpPr/>
      </xdr:nvCxnSpPr>
      <xdr:spPr>
        <a:xfrm>
          <a:off x="1190625" y="67151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32</xdr:row>
      <xdr:rowOff>177884</xdr:rowOff>
    </xdr:from>
    <xdr:to>
      <xdr:col>4</xdr:col>
      <xdr:colOff>771783</xdr:colOff>
      <xdr:row>33</xdr:row>
      <xdr:rowOff>10553</xdr:rowOff>
    </xdr:to>
    <xdr:cxnSp macro="">
      <xdr:nvCxnSpPr>
        <xdr:cNvPr id="9" name="Straight Connector 8"/>
        <xdr:cNvCxnSpPr/>
      </xdr:nvCxnSpPr>
      <xdr:spPr>
        <a:xfrm>
          <a:off x="1207616" y="707398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82</xdr:row>
      <xdr:rowOff>19050</xdr:rowOff>
    </xdr:from>
    <xdr:to>
      <xdr:col>7</xdr:col>
      <xdr:colOff>676526</xdr:colOff>
      <xdr:row>82</xdr:row>
      <xdr:rowOff>159270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28575000"/>
          <a:ext cx="2895851" cy="140220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0</xdr:row>
      <xdr:rowOff>0</xdr:rowOff>
    </xdr:from>
    <xdr:to>
      <xdr:col>3</xdr:col>
      <xdr:colOff>58016</xdr:colOff>
      <xdr:row>1</xdr:row>
      <xdr:rowOff>7270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0"/>
          <a:ext cx="1201016" cy="3596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3</xdr:col>
      <xdr:colOff>771783</xdr:colOff>
      <xdr:row>64</xdr:row>
      <xdr:rowOff>1028</xdr:rowOff>
    </xdr:to>
    <xdr:cxnSp macro="">
      <xdr:nvCxnSpPr>
        <xdr:cNvPr id="6" name="Straight Connector 5"/>
        <xdr:cNvCxnSpPr/>
      </xdr:nvCxnSpPr>
      <xdr:spPr>
        <a:xfrm>
          <a:off x="1828800" y="2544127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65</xdr:row>
      <xdr:rowOff>177884</xdr:rowOff>
    </xdr:from>
    <xdr:to>
      <xdr:col>3</xdr:col>
      <xdr:colOff>733683</xdr:colOff>
      <xdr:row>66</xdr:row>
      <xdr:rowOff>10553</xdr:rowOff>
    </xdr:to>
    <xdr:cxnSp macro="">
      <xdr:nvCxnSpPr>
        <xdr:cNvPr id="7" name="Straight Connector 6"/>
        <xdr:cNvCxnSpPr/>
      </xdr:nvCxnSpPr>
      <xdr:spPr>
        <a:xfrm>
          <a:off x="1845791" y="2580013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45</xdr:row>
      <xdr:rowOff>28575</xdr:rowOff>
    </xdr:from>
    <xdr:to>
      <xdr:col>6</xdr:col>
      <xdr:colOff>743201</xdr:colOff>
      <xdr:row>45</xdr:row>
      <xdr:rowOff>168795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9477375"/>
          <a:ext cx="2895851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0</xdr:row>
      <xdr:rowOff>0</xdr:rowOff>
    </xdr:from>
    <xdr:to>
      <xdr:col>3</xdr:col>
      <xdr:colOff>238991</xdr:colOff>
      <xdr:row>1</xdr:row>
      <xdr:rowOff>7270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101</xdr:row>
      <xdr:rowOff>38100</xdr:rowOff>
    </xdr:from>
    <xdr:to>
      <xdr:col>6</xdr:col>
      <xdr:colOff>733676</xdr:colOff>
      <xdr:row>102</xdr:row>
      <xdr:rowOff>6870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2425" y="19164300"/>
          <a:ext cx="2895851" cy="1402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0</xdr:row>
      <xdr:rowOff>19050</xdr:rowOff>
    </xdr:from>
    <xdr:to>
      <xdr:col>3</xdr:col>
      <xdr:colOff>458290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1" y="19050"/>
          <a:ext cx="1201239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34925</xdr:colOff>
      <xdr:row>47</xdr:row>
      <xdr:rowOff>155575</xdr:rowOff>
    </xdr:from>
    <xdr:to>
      <xdr:col>14</xdr:col>
      <xdr:colOff>187189</xdr:colOff>
      <xdr:row>48</xdr:row>
      <xdr:rowOff>108977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9800" y="9315450"/>
          <a:ext cx="2758939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4</xdr:col>
      <xdr:colOff>152658</xdr:colOff>
      <xdr:row>45</xdr:row>
      <xdr:rowOff>1028</xdr:rowOff>
    </xdr:to>
    <xdr:cxnSp macro="">
      <xdr:nvCxnSpPr>
        <xdr:cNvPr id="6" name="Straight Connector 5"/>
        <xdr:cNvCxnSpPr/>
      </xdr:nvCxnSpPr>
      <xdr:spPr>
        <a:xfrm>
          <a:off x="1857375" y="88487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47</xdr:row>
      <xdr:rowOff>15959</xdr:rowOff>
    </xdr:from>
    <xdr:to>
      <xdr:col>4</xdr:col>
      <xdr:colOff>114558</xdr:colOff>
      <xdr:row>47</xdr:row>
      <xdr:rowOff>29603</xdr:rowOff>
    </xdr:to>
    <xdr:cxnSp macro="">
      <xdr:nvCxnSpPr>
        <xdr:cNvPr id="7" name="Straight Connector 6"/>
        <xdr:cNvCxnSpPr/>
      </xdr:nvCxnSpPr>
      <xdr:spPr>
        <a:xfrm>
          <a:off x="1874366" y="920758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828676</xdr:colOff>
      <xdr:row>0</xdr:row>
      <xdr:rowOff>0</xdr:rowOff>
    </xdr:from>
    <xdr:to>
      <xdr:col>3</xdr:col>
      <xdr:colOff>67765</xdr:colOff>
      <xdr:row>0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6" y="0"/>
          <a:ext cx="1201239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49</xdr:row>
      <xdr:rowOff>12700</xdr:rowOff>
    </xdr:from>
    <xdr:to>
      <xdr:col>5</xdr:col>
      <xdr:colOff>1365250</xdr:colOff>
      <xdr:row>49</xdr:row>
      <xdr:rowOff>152920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8250" y="9474200"/>
          <a:ext cx="2762250" cy="1402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3</xdr:col>
      <xdr:colOff>638433</xdr:colOff>
      <xdr:row>45</xdr:row>
      <xdr:rowOff>1028</xdr:rowOff>
    </xdr:to>
    <xdr:cxnSp macro="">
      <xdr:nvCxnSpPr>
        <xdr:cNvPr id="6" name="Straight Connector 5"/>
        <xdr:cNvCxnSpPr/>
      </xdr:nvCxnSpPr>
      <xdr:spPr>
        <a:xfrm>
          <a:off x="2152650" y="871537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47</xdr:row>
      <xdr:rowOff>15959</xdr:rowOff>
    </xdr:from>
    <xdr:to>
      <xdr:col>3</xdr:col>
      <xdr:colOff>600333</xdr:colOff>
      <xdr:row>47</xdr:row>
      <xdr:rowOff>29603</xdr:rowOff>
    </xdr:to>
    <xdr:cxnSp macro="">
      <xdr:nvCxnSpPr>
        <xdr:cNvPr id="7" name="Straight Connector 6"/>
        <xdr:cNvCxnSpPr/>
      </xdr:nvCxnSpPr>
      <xdr:spPr>
        <a:xfrm>
          <a:off x="2169641" y="907423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52</xdr:row>
      <xdr:rowOff>19050</xdr:rowOff>
    </xdr:from>
    <xdr:to>
      <xdr:col>16</xdr:col>
      <xdr:colOff>1143000</xdr:colOff>
      <xdr:row>52</xdr:row>
      <xdr:rowOff>159270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10839450"/>
          <a:ext cx="2781300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0</xdr:row>
      <xdr:rowOff>0</xdr:rowOff>
    </xdr:from>
    <xdr:to>
      <xdr:col>4</xdr:col>
      <xdr:colOff>134216</xdr:colOff>
      <xdr:row>0</xdr:row>
      <xdr:rowOff>359695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54</xdr:row>
      <xdr:rowOff>28575</xdr:rowOff>
    </xdr:from>
    <xdr:to>
      <xdr:col>4</xdr:col>
      <xdr:colOff>77066</xdr:colOff>
      <xdr:row>56</xdr:row>
      <xdr:rowOff>26320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4650" y="11229975"/>
          <a:ext cx="1124816" cy="3596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89</xdr:row>
      <xdr:rowOff>0</xdr:rowOff>
    </xdr:from>
    <xdr:to>
      <xdr:col>16</xdr:col>
      <xdr:colOff>1152525</xdr:colOff>
      <xdr:row>89</xdr:row>
      <xdr:rowOff>140220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22278975"/>
          <a:ext cx="2781300" cy="140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4</xdr:col>
      <xdr:colOff>324716</xdr:colOff>
      <xdr:row>0</xdr:row>
      <xdr:rowOff>359695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47</xdr:row>
      <xdr:rowOff>57150</xdr:rowOff>
    </xdr:from>
    <xdr:to>
      <xdr:col>7</xdr:col>
      <xdr:colOff>552314</xdr:colOff>
      <xdr:row>48</xdr:row>
      <xdr:rowOff>13727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90850" y="9286875"/>
          <a:ext cx="2704964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5</xdr:col>
      <xdr:colOff>28833</xdr:colOff>
      <xdr:row>31</xdr:row>
      <xdr:rowOff>1028</xdr:rowOff>
    </xdr:to>
    <xdr:cxnSp macro="">
      <xdr:nvCxnSpPr>
        <xdr:cNvPr id="6" name="Straight Connector 5"/>
        <xdr:cNvCxnSpPr/>
      </xdr:nvCxnSpPr>
      <xdr:spPr>
        <a:xfrm>
          <a:off x="1200150" y="6477000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32</xdr:row>
      <xdr:rowOff>177884</xdr:rowOff>
    </xdr:from>
    <xdr:to>
      <xdr:col>4</xdr:col>
      <xdr:colOff>533658</xdr:colOff>
      <xdr:row>33</xdr:row>
      <xdr:rowOff>10553</xdr:rowOff>
    </xdr:to>
    <xdr:cxnSp macro="">
      <xdr:nvCxnSpPr>
        <xdr:cNvPr id="7" name="Straight Connector 6"/>
        <xdr:cNvCxnSpPr/>
      </xdr:nvCxnSpPr>
      <xdr:spPr>
        <a:xfrm>
          <a:off x="1217141" y="6835859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47</xdr:row>
      <xdr:rowOff>38100</xdr:rowOff>
    </xdr:from>
    <xdr:to>
      <xdr:col>4</xdr:col>
      <xdr:colOff>1476375</xdr:colOff>
      <xdr:row>48</xdr:row>
      <xdr:rowOff>6870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9220200"/>
          <a:ext cx="2781300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0</xdr:row>
      <xdr:rowOff>0</xdr:rowOff>
    </xdr:from>
    <xdr:to>
      <xdr:col>3</xdr:col>
      <xdr:colOff>391391</xdr:colOff>
      <xdr:row>0</xdr:row>
      <xdr:rowOff>359695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0"/>
          <a:ext cx="1201016" cy="3596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3</xdr:col>
      <xdr:colOff>200283</xdr:colOff>
      <xdr:row>30</xdr:row>
      <xdr:rowOff>1028</xdr:rowOff>
    </xdr:to>
    <xdr:cxnSp macro="">
      <xdr:nvCxnSpPr>
        <xdr:cNvPr id="8" name="Straight Connector 7"/>
        <xdr:cNvCxnSpPr/>
      </xdr:nvCxnSpPr>
      <xdr:spPr>
        <a:xfrm>
          <a:off x="1133475" y="62579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31</xdr:row>
      <xdr:rowOff>177884</xdr:rowOff>
    </xdr:from>
    <xdr:to>
      <xdr:col>3</xdr:col>
      <xdr:colOff>162183</xdr:colOff>
      <xdr:row>32</xdr:row>
      <xdr:rowOff>10553</xdr:rowOff>
    </xdr:to>
    <xdr:cxnSp macro="">
      <xdr:nvCxnSpPr>
        <xdr:cNvPr id="9" name="Straight Connector 8"/>
        <xdr:cNvCxnSpPr/>
      </xdr:nvCxnSpPr>
      <xdr:spPr>
        <a:xfrm>
          <a:off x="1150466" y="661678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2</xdr:col>
      <xdr:colOff>934316</xdr:colOff>
      <xdr:row>0</xdr:row>
      <xdr:rowOff>359695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88</xdr:row>
      <xdr:rowOff>38100</xdr:rowOff>
    </xdr:from>
    <xdr:to>
      <xdr:col>5</xdr:col>
      <xdr:colOff>1190489</xdr:colOff>
      <xdr:row>88</xdr:row>
      <xdr:rowOff>166127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6200" y="18897600"/>
          <a:ext cx="2828789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3</xdr:col>
      <xdr:colOff>171708</xdr:colOff>
      <xdr:row>71</xdr:row>
      <xdr:rowOff>1028</xdr:rowOff>
    </xdr:to>
    <xdr:cxnSp macro="">
      <xdr:nvCxnSpPr>
        <xdr:cNvPr id="6" name="Straight Connector 5"/>
        <xdr:cNvCxnSpPr/>
      </xdr:nvCxnSpPr>
      <xdr:spPr>
        <a:xfrm>
          <a:off x="1819275" y="1595437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72</xdr:row>
      <xdr:rowOff>177884</xdr:rowOff>
    </xdr:from>
    <xdr:to>
      <xdr:col>3</xdr:col>
      <xdr:colOff>133608</xdr:colOff>
      <xdr:row>73</xdr:row>
      <xdr:rowOff>10553</xdr:rowOff>
    </xdr:to>
    <xdr:cxnSp macro="">
      <xdr:nvCxnSpPr>
        <xdr:cNvPr id="9" name="Straight Connector 8"/>
        <xdr:cNvCxnSpPr/>
      </xdr:nvCxnSpPr>
      <xdr:spPr>
        <a:xfrm>
          <a:off x="1836266" y="1631323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0</xdr:rowOff>
    </xdr:from>
    <xdr:to>
      <xdr:col>3</xdr:col>
      <xdr:colOff>153266</xdr:colOff>
      <xdr:row>1</xdr:row>
      <xdr:rowOff>7270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828675</xdr:colOff>
      <xdr:row>50</xdr:row>
      <xdr:rowOff>19050</xdr:rowOff>
    </xdr:from>
    <xdr:to>
      <xdr:col>14</xdr:col>
      <xdr:colOff>761864</xdr:colOff>
      <xdr:row>50</xdr:row>
      <xdr:rowOff>147077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5700" y="9458325"/>
          <a:ext cx="2828789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3</xdr:col>
      <xdr:colOff>257433</xdr:colOff>
      <xdr:row>40</xdr:row>
      <xdr:rowOff>1028</xdr:rowOff>
    </xdr:to>
    <xdr:cxnSp macro="">
      <xdr:nvCxnSpPr>
        <xdr:cNvPr id="6" name="Straight Connector 5"/>
        <xdr:cNvCxnSpPr/>
      </xdr:nvCxnSpPr>
      <xdr:spPr>
        <a:xfrm>
          <a:off x="1381125" y="772477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42</xdr:row>
      <xdr:rowOff>35009</xdr:rowOff>
    </xdr:from>
    <xdr:to>
      <xdr:col>3</xdr:col>
      <xdr:colOff>219333</xdr:colOff>
      <xdr:row>42</xdr:row>
      <xdr:rowOff>48653</xdr:rowOff>
    </xdr:to>
    <xdr:cxnSp macro="">
      <xdr:nvCxnSpPr>
        <xdr:cNvPr id="8" name="Straight Connector 7"/>
        <xdr:cNvCxnSpPr/>
      </xdr:nvCxnSpPr>
      <xdr:spPr>
        <a:xfrm>
          <a:off x="1398116" y="808363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94</xdr:row>
      <xdr:rowOff>161925</xdr:rowOff>
    </xdr:from>
    <xdr:to>
      <xdr:col>6</xdr:col>
      <xdr:colOff>295275</xdr:colOff>
      <xdr:row>95</xdr:row>
      <xdr:rowOff>130695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27136725"/>
          <a:ext cx="2800350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9525</xdr:rowOff>
    </xdr:from>
    <xdr:to>
      <xdr:col>3</xdr:col>
      <xdr:colOff>486641</xdr:colOff>
      <xdr:row>0</xdr:row>
      <xdr:rowOff>369220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9525"/>
          <a:ext cx="1201016" cy="3596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4</xdr:col>
      <xdr:colOff>124083</xdr:colOff>
      <xdr:row>72</xdr:row>
      <xdr:rowOff>1028</xdr:rowOff>
    </xdr:to>
    <xdr:cxnSp macro="">
      <xdr:nvCxnSpPr>
        <xdr:cNvPr id="6" name="Straight Connector 5"/>
        <xdr:cNvCxnSpPr/>
      </xdr:nvCxnSpPr>
      <xdr:spPr>
        <a:xfrm>
          <a:off x="1466850" y="231743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73</xdr:row>
      <xdr:rowOff>177884</xdr:rowOff>
    </xdr:from>
    <xdr:to>
      <xdr:col>4</xdr:col>
      <xdr:colOff>85983</xdr:colOff>
      <xdr:row>74</xdr:row>
      <xdr:rowOff>10553</xdr:rowOff>
    </xdr:to>
    <xdr:cxnSp macro="">
      <xdr:nvCxnSpPr>
        <xdr:cNvPr id="9" name="Straight Connector 8"/>
        <xdr:cNvCxnSpPr/>
      </xdr:nvCxnSpPr>
      <xdr:spPr>
        <a:xfrm>
          <a:off x="1483841" y="2353318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3</xdr:col>
      <xdr:colOff>334241</xdr:colOff>
      <xdr:row>1</xdr:row>
      <xdr:rowOff>7270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48</xdr:row>
      <xdr:rowOff>28575</xdr:rowOff>
    </xdr:from>
    <xdr:to>
      <xdr:col>5</xdr:col>
      <xdr:colOff>704714</xdr:colOff>
      <xdr:row>48</xdr:row>
      <xdr:rowOff>156602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9458325"/>
          <a:ext cx="2828789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3</xdr:col>
      <xdr:colOff>190758</xdr:colOff>
      <xdr:row>32</xdr:row>
      <xdr:rowOff>1028</xdr:rowOff>
    </xdr:to>
    <xdr:cxnSp macro="">
      <xdr:nvCxnSpPr>
        <xdr:cNvPr id="6" name="Straight Connector 5"/>
        <xdr:cNvCxnSpPr/>
      </xdr:nvCxnSpPr>
      <xdr:spPr>
        <a:xfrm>
          <a:off x="1133475" y="631507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33</xdr:row>
      <xdr:rowOff>177884</xdr:rowOff>
    </xdr:from>
    <xdr:to>
      <xdr:col>3</xdr:col>
      <xdr:colOff>152658</xdr:colOff>
      <xdr:row>34</xdr:row>
      <xdr:rowOff>10553</xdr:rowOff>
    </xdr:to>
    <xdr:cxnSp macro="">
      <xdr:nvCxnSpPr>
        <xdr:cNvPr id="7" name="Straight Connector 6"/>
        <xdr:cNvCxnSpPr/>
      </xdr:nvCxnSpPr>
      <xdr:spPr>
        <a:xfrm>
          <a:off x="1150466" y="667393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0</xdr:rowOff>
    </xdr:from>
    <xdr:to>
      <xdr:col>4</xdr:col>
      <xdr:colOff>19916</xdr:colOff>
      <xdr:row>1</xdr:row>
      <xdr:rowOff>83470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44</xdr:row>
      <xdr:rowOff>28575</xdr:rowOff>
    </xdr:from>
    <xdr:to>
      <xdr:col>6</xdr:col>
      <xdr:colOff>914264</xdr:colOff>
      <xdr:row>44</xdr:row>
      <xdr:rowOff>156602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9401175"/>
          <a:ext cx="2828789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4</xdr:col>
      <xdr:colOff>486033</xdr:colOff>
      <xdr:row>38</xdr:row>
      <xdr:rowOff>1028</xdr:rowOff>
    </xdr:to>
    <xdr:cxnSp macro="">
      <xdr:nvCxnSpPr>
        <xdr:cNvPr id="6" name="Straight Connector 5"/>
        <xdr:cNvCxnSpPr/>
      </xdr:nvCxnSpPr>
      <xdr:spPr>
        <a:xfrm>
          <a:off x="1285875" y="79343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16991</xdr:colOff>
      <xdr:row>39</xdr:row>
      <xdr:rowOff>177884</xdr:rowOff>
    </xdr:from>
    <xdr:to>
      <xdr:col>4</xdr:col>
      <xdr:colOff>447933</xdr:colOff>
      <xdr:row>40</xdr:row>
      <xdr:rowOff>10553</xdr:rowOff>
    </xdr:to>
    <xdr:cxnSp macro="">
      <xdr:nvCxnSpPr>
        <xdr:cNvPr id="7" name="Straight Connector 6"/>
        <xdr:cNvCxnSpPr/>
      </xdr:nvCxnSpPr>
      <xdr:spPr>
        <a:xfrm>
          <a:off x="1302866" y="8293184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view="pageBreakPreview" topLeftCell="A37" zoomScaleNormal="100" zoomScaleSheetLayoutView="100" workbookViewId="0">
      <selection activeCell="G54" sqref="G54"/>
    </sheetView>
  </sheetViews>
  <sheetFormatPr defaultRowHeight="13.5" x14ac:dyDescent="0.25"/>
  <cols>
    <col min="1" max="1" width="17.85546875" customWidth="1"/>
    <col min="2" max="2" width="16.140625" customWidth="1"/>
    <col min="3" max="3" width="10.5703125" customWidth="1"/>
    <col min="4" max="4" width="0.140625" customWidth="1"/>
    <col min="5" max="5" width="12" customWidth="1"/>
    <col min="6" max="6" width="12.42578125" customWidth="1"/>
    <col min="7" max="7" width="20.5703125" customWidth="1"/>
  </cols>
  <sheetData>
    <row r="2" spans="1:8" ht="15" customHeight="1" x14ac:dyDescent="0.25">
      <c r="A2" s="372"/>
      <c r="B2" s="372"/>
      <c r="C2" s="372"/>
      <c r="D2" s="372"/>
      <c r="E2" s="372"/>
      <c r="F2" s="372"/>
      <c r="G2" s="372"/>
      <c r="H2" s="372"/>
    </row>
    <row r="3" spans="1:8" ht="17.25" thickBot="1" x14ac:dyDescent="0.3">
      <c r="A3" s="373" t="s">
        <v>23</v>
      </c>
      <c r="B3" s="374"/>
      <c r="C3" s="374"/>
      <c r="D3" s="374"/>
      <c r="E3" s="374"/>
      <c r="F3" s="374"/>
      <c r="G3" s="374"/>
      <c r="H3" s="374"/>
    </row>
    <row r="4" spans="1:8" ht="17.25" thickBot="1" x14ac:dyDescent="0.35">
      <c r="A4" s="45" t="s">
        <v>24</v>
      </c>
      <c r="B4" s="46"/>
      <c r="C4" s="47"/>
      <c r="D4" s="47"/>
      <c r="E4" s="47"/>
      <c r="F4" s="47"/>
      <c r="G4" s="63"/>
    </row>
    <row r="5" spans="1:8" x14ac:dyDescent="0.25">
      <c r="A5" s="17"/>
      <c r="B5" s="4"/>
      <c r="C5" s="4"/>
      <c r="D5" s="4"/>
      <c r="E5" s="4"/>
      <c r="F5" s="4"/>
      <c r="G5" s="4"/>
    </row>
    <row r="6" spans="1:8" ht="14.25" x14ac:dyDescent="0.3">
      <c r="B6" s="209" t="s">
        <v>283</v>
      </c>
      <c r="C6" s="209"/>
      <c r="D6" s="209"/>
      <c r="E6" s="209"/>
      <c r="F6" s="209"/>
      <c r="G6" s="209"/>
    </row>
    <row r="7" spans="1:8" ht="14.25" x14ac:dyDescent="0.3">
      <c r="B7" s="209"/>
      <c r="C7" s="209" t="s">
        <v>19</v>
      </c>
      <c r="D7" s="209"/>
      <c r="E7" s="209"/>
      <c r="F7" s="209"/>
      <c r="G7" s="209"/>
    </row>
    <row r="8" spans="1:8" ht="14.25" x14ac:dyDescent="0.3">
      <c r="B8" s="209"/>
      <c r="C8" s="209" t="s">
        <v>241</v>
      </c>
      <c r="D8" s="209"/>
      <c r="E8" s="209"/>
      <c r="F8" s="209"/>
      <c r="G8" s="209"/>
    </row>
    <row r="9" spans="1:8" ht="14.25" x14ac:dyDescent="0.3">
      <c r="B9" s="209"/>
      <c r="C9" s="209" t="s">
        <v>20</v>
      </c>
      <c r="D9" s="209"/>
      <c r="E9" s="209"/>
      <c r="F9" s="209"/>
      <c r="G9" s="209"/>
    </row>
    <row r="11" spans="1:8" x14ac:dyDescent="0.25">
      <c r="A11" s="207" t="s">
        <v>0</v>
      </c>
      <c r="B11" s="221"/>
      <c r="C11" s="215"/>
      <c r="D11" s="215"/>
      <c r="E11" s="207" t="s">
        <v>5</v>
      </c>
      <c r="F11" s="207"/>
      <c r="G11" s="1"/>
    </row>
    <row r="12" spans="1:8" x14ac:dyDescent="0.25">
      <c r="A12" s="207" t="s">
        <v>1</v>
      </c>
      <c r="B12" s="221"/>
      <c r="C12" s="215"/>
      <c r="D12" s="215"/>
      <c r="E12" s="379" t="s">
        <v>6</v>
      </c>
      <c r="F12" s="380"/>
      <c r="G12" s="1"/>
    </row>
    <row r="13" spans="1:8" x14ac:dyDescent="0.25">
      <c r="A13" s="208"/>
      <c r="B13" s="221"/>
      <c r="C13" s="208"/>
      <c r="D13" s="215"/>
      <c r="E13" s="215"/>
      <c r="F13" s="215"/>
    </row>
    <row r="14" spans="1:8" x14ac:dyDescent="0.25">
      <c r="A14" s="208"/>
      <c r="B14" s="221"/>
      <c r="C14" s="215"/>
      <c r="D14" s="215"/>
      <c r="E14" s="207" t="s">
        <v>22</v>
      </c>
      <c r="F14" s="207"/>
      <c r="G14" s="1"/>
    </row>
    <row r="15" spans="1:8" ht="14.25" x14ac:dyDescent="0.3">
      <c r="A15" s="209"/>
      <c r="B15" s="209"/>
      <c r="C15" s="215"/>
      <c r="D15" s="215"/>
      <c r="E15" s="377" t="s">
        <v>7</v>
      </c>
      <c r="F15" s="378"/>
      <c r="G15" s="1"/>
    </row>
    <row r="16" spans="1:8" x14ac:dyDescent="0.25">
      <c r="A16" s="207" t="s">
        <v>2</v>
      </c>
      <c r="B16" s="221"/>
      <c r="C16" s="215"/>
      <c r="D16" s="215"/>
      <c r="E16" s="218" t="s">
        <v>8</v>
      </c>
      <c r="F16" s="228"/>
      <c r="G16" s="1"/>
    </row>
    <row r="17" spans="1:8" x14ac:dyDescent="0.25">
      <c r="A17" s="207" t="s">
        <v>3</v>
      </c>
      <c r="B17" s="221"/>
      <c r="C17" s="208"/>
      <c r="D17" s="215"/>
      <c r="E17" s="218" t="s">
        <v>9</v>
      </c>
      <c r="F17" s="226"/>
      <c r="G17" s="1"/>
    </row>
    <row r="18" spans="1:8" x14ac:dyDescent="0.25">
      <c r="A18" s="207" t="s">
        <v>4</v>
      </c>
      <c r="B18" s="221"/>
      <c r="C18" s="208"/>
      <c r="D18" s="215"/>
      <c r="E18" s="215"/>
      <c r="F18" s="208"/>
    </row>
    <row r="19" spans="1:8" ht="14.25" x14ac:dyDescent="0.3">
      <c r="A19" s="208"/>
      <c r="B19" s="208"/>
      <c r="C19" s="208"/>
      <c r="D19" s="215"/>
      <c r="E19" s="207" t="s">
        <v>10</v>
      </c>
      <c r="F19" s="242"/>
      <c r="G19" s="1"/>
    </row>
    <row r="20" spans="1:8" ht="14.25" x14ac:dyDescent="0.3">
      <c r="A20" s="208"/>
      <c r="B20" s="215"/>
      <c r="C20" s="215"/>
      <c r="D20" s="215"/>
      <c r="E20" s="218" t="s">
        <v>11</v>
      </c>
      <c r="F20" s="234"/>
      <c r="G20" s="1"/>
    </row>
    <row r="21" spans="1:8" ht="14.25" x14ac:dyDescent="0.3">
      <c r="F21" s="18"/>
    </row>
    <row r="22" spans="1:8" ht="63.75" customHeight="1" x14ac:dyDescent="0.25">
      <c r="A22" s="212" t="s">
        <v>47</v>
      </c>
      <c r="B22" s="212" t="s">
        <v>48</v>
      </c>
      <c r="C22" s="212" t="s">
        <v>49</v>
      </c>
      <c r="D22" s="375" t="s">
        <v>50</v>
      </c>
      <c r="E22" s="376"/>
      <c r="F22" s="212" t="s">
        <v>14</v>
      </c>
      <c r="G22" s="212" t="s">
        <v>46</v>
      </c>
    </row>
    <row r="23" spans="1:8" ht="54" x14ac:dyDescent="0.3">
      <c r="A23" s="73" t="s">
        <v>51</v>
      </c>
      <c r="B23" s="124">
        <v>5.7</v>
      </c>
      <c r="C23" s="73"/>
      <c r="D23" s="36"/>
      <c r="E23" s="36"/>
      <c r="F23" s="1"/>
      <c r="G23" s="145">
        <f>B23*C23*E23*F23</f>
        <v>0</v>
      </c>
      <c r="H23" s="15"/>
    </row>
    <row r="24" spans="1:8" ht="14.25" x14ac:dyDescent="0.3">
      <c r="A24" s="73"/>
      <c r="B24" s="124"/>
      <c r="C24" s="91"/>
      <c r="D24" s="35"/>
      <c r="E24" s="35"/>
      <c r="F24" s="1"/>
      <c r="G24" s="1"/>
      <c r="H24" s="15"/>
    </row>
    <row r="25" spans="1:8" ht="14.25" x14ac:dyDescent="0.3">
      <c r="A25" s="15"/>
      <c r="B25" s="15"/>
      <c r="C25" s="15"/>
      <c r="D25" s="15"/>
      <c r="E25" s="15" t="s">
        <v>300</v>
      </c>
      <c r="F25" s="174" t="s">
        <v>17</v>
      </c>
      <c r="G25" s="145">
        <f>G23</f>
        <v>0</v>
      </c>
    </row>
    <row r="26" spans="1:8" ht="14.25" x14ac:dyDescent="0.3">
      <c r="A26" s="21" t="s">
        <v>299</v>
      </c>
      <c r="B26" s="21"/>
      <c r="C26" s="21"/>
      <c r="D26" s="21"/>
      <c r="E26" s="21"/>
      <c r="F26" s="174" t="s">
        <v>17</v>
      </c>
      <c r="G26" s="14"/>
    </row>
    <row r="27" spans="1:8" ht="13.5" customHeight="1" x14ac:dyDescent="0.3">
      <c r="A27" s="15"/>
      <c r="B27" s="15"/>
      <c r="C27" s="15"/>
      <c r="D27" s="15"/>
      <c r="E27" s="15"/>
      <c r="F27" s="31" t="s">
        <v>301</v>
      </c>
      <c r="G27" s="145">
        <f>G25*0.14</f>
        <v>0</v>
      </c>
    </row>
    <row r="28" spans="1:8" ht="14.25" x14ac:dyDescent="0.3">
      <c r="A28" s="15"/>
      <c r="B28" s="15"/>
      <c r="C28" s="15"/>
      <c r="D28" s="15"/>
      <c r="E28" s="15"/>
      <c r="F28" s="95" t="s">
        <v>15</v>
      </c>
      <c r="G28" s="145">
        <f>G25+G27</f>
        <v>0</v>
      </c>
    </row>
    <row r="30" spans="1:8" ht="14.25" x14ac:dyDescent="0.3">
      <c r="A30" s="247" t="s">
        <v>280</v>
      </c>
      <c r="B30" s="209"/>
    </row>
    <row r="31" spans="1:8" ht="14.25" x14ac:dyDescent="0.3">
      <c r="A31" s="209"/>
      <c r="B31" s="209"/>
    </row>
    <row r="32" spans="1:8" ht="14.25" x14ac:dyDescent="0.3">
      <c r="A32" s="209" t="s">
        <v>281</v>
      </c>
      <c r="B32" s="209"/>
    </row>
    <row r="33" spans="1:2" ht="14.25" x14ac:dyDescent="0.3">
      <c r="A33" s="209"/>
      <c r="B33" s="209"/>
    </row>
    <row r="34" spans="1:2" ht="14.25" x14ac:dyDescent="0.3">
      <c r="A34" s="209" t="s">
        <v>282</v>
      </c>
      <c r="B34" s="209"/>
    </row>
    <row r="35" spans="1:2" ht="12.75" customHeight="1" x14ac:dyDescent="0.3">
      <c r="A35" s="209"/>
      <c r="B35" s="209"/>
    </row>
  </sheetData>
  <mergeCells count="5">
    <mergeCell ref="A2:H2"/>
    <mergeCell ref="A3:H3"/>
    <mergeCell ref="D22:E22"/>
    <mergeCell ref="E15:F15"/>
    <mergeCell ref="E12:F12"/>
  </mergeCells>
  <pageMargins left="0.7" right="0.7" top="0.75" bottom="0.75" header="0.3" footer="0.3"/>
  <pageSetup paperSize="9" scale="99" orientation="portrait" verticalDpi="4294967295" r:id="rId1"/>
  <headerFooter>
    <oddHeader>&amp;C&amp;"Century Gothic,Bold"&amp;16Exhibitor Cleaning Quotation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view="pageBreakPreview" zoomScaleNormal="100" zoomScaleSheetLayoutView="100" workbookViewId="0">
      <selection activeCell="G65" sqref="G65"/>
    </sheetView>
  </sheetViews>
  <sheetFormatPr defaultRowHeight="13.5" x14ac:dyDescent="0.25"/>
  <cols>
    <col min="1" max="1" width="27.42578125" customWidth="1"/>
    <col min="2" max="2" width="13.140625" customWidth="1"/>
    <col min="3" max="3" width="14.28515625" customWidth="1"/>
    <col min="4" max="4" width="20.28515625" customWidth="1"/>
    <col min="5" max="5" width="0.28515625" hidden="1" customWidth="1"/>
    <col min="6" max="6" width="2.42578125" hidden="1" customWidth="1"/>
    <col min="7" max="7" width="10.85546875" customWidth="1"/>
    <col min="8" max="8" width="10.28515625" customWidth="1"/>
    <col min="9" max="9" width="7.5703125" customWidth="1"/>
    <col min="10" max="16" width="9.140625" hidden="1" customWidth="1"/>
  </cols>
  <sheetData>
    <row r="1" spans="1:10" ht="27.75" customHeight="1" x14ac:dyDescent="0.25"/>
    <row r="2" spans="1:10" ht="17.25" customHeight="1" thickBot="1" x14ac:dyDescent="0.3">
      <c r="A2" s="450" t="s">
        <v>23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17.25" thickBot="1" x14ac:dyDescent="0.35">
      <c r="A3" s="45" t="s">
        <v>210</v>
      </c>
      <c r="B3" s="46"/>
      <c r="C3" s="47"/>
      <c r="D3" s="47"/>
      <c r="E3" s="3"/>
      <c r="F3" s="3"/>
      <c r="G3" s="63"/>
      <c r="H3" s="4"/>
      <c r="I3" s="4"/>
    </row>
    <row r="4" spans="1:10" x14ac:dyDescent="0.25">
      <c r="A4" s="17"/>
      <c r="B4" s="4"/>
      <c r="C4" s="4"/>
      <c r="D4" s="4"/>
      <c r="E4" s="4"/>
      <c r="F4" s="4"/>
      <c r="G4" s="4"/>
      <c r="H4" s="4"/>
    </row>
    <row r="5" spans="1:10" ht="14.25" x14ac:dyDescent="0.3">
      <c r="A5" s="19"/>
      <c r="B5" s="209" t="s">
        <v>293</v>
      </c>
      <c r="C5" s="209"/>
      <c r="D5" s="209"/>
      <c r="E5" s="209"/>
      <c r="F5" s="209"/>
      <c r="G5" s="209"/>
    </row>
    <row r="6" spans="1:10" ht="14.25" x14ac:dyDescent="0.3">
      <c r="A6" s="19"/>
      <c r="B6" s="209"/>
      <c r="C6" s="209" t="s">
        <v>19</v>
      </c>
      <c r="D6" s="209"/>
      <c r="E6" s="209"/>
      <c r="F6" s="209"/>
      <c r="G6" s="209"/>
    </row>
    <row r="7" spans="1:10" ht="14.25" x14ac:dyDescent="0.3">
      <c r="A7" s="19"/>
      <c r="B7" s="209"/>
      <c r="C7" s="209" t="s">
        <v>241</v>
      </c>
      <c r="D7" s="209"/>
      <c r="E7" s="209"/>
      <c r="F7" s="209"/>
      <c r="G7" s="209"/>
    </row>
    <row r="8" spans="1:10" ht="14.25" x14ac:dyDescent="0.3">
      <c r="A8" s="19"/>
      <c r="B8" s="209"/>
      <c r="C8" s="209" t="s">
        <v>20</v>
      </c>
      <c r="D8" s="209"/>
      <c r="E8" s="209"/>
      <c r="F8" s="209"/>
      <c r="G8" s="209"/>
    </row>
    <row r="9" spans="1:10" ht="14.25" x14ac:dyDescent="0.3">
      <c r="A9" s="209"/>
      <c r="B9" s="209"/>
      <c r="C9" s="209"/>
      <c r="D9" s="209"/>
    </row>
    <row r="10" spans="1:10" x14ac:dyDescent="0.25">
      <c r="A10" s="207" t="s">
        <v>0</v>
      </c>
      <c r="B10" s="221"/>
      <c r="C10" s="215"/>
      <c r="D10" s="225" t="e">
        <f>#REF!</f>
        <v>#REF!</v>
      </c>
      <c r="G10" s="30"/>
      <c r="H10" s="6"/>
    </row>
    <row r="11" spans="1:10" x14ac:dyDescent="0.25">
      <c r="A11" s="207" t="s">
        <v>1</v>
      </c>
      <c r="B11" s="221"/>
      <c r="C11" s="215"/>
      <c r="D11" s="218" t="e">
        <f>#REF!</f>
        <v>#REF!</v>
      </c>
      <c r="G11" s="7"/>
      <c r="H11" s="5"/>
    </row>
    <row r="12" spans="1:10" x14ac:dyDescent="0.25">
      <c r="A12" s="208"/>
      <c r="B12" s="221"/>
      <c r="C12" s="208"/>
      <c r="D12" s="215"/>
    </row>
    <row r="13" spans="1:10" x14ac:dyDescent="0.25">
      <c r="A13" s="208"/>
      <c r="B13" s="221"/>
      <c r="C13" s="215"/>
      <c r="D13" s="207" t="e">
        <f>#REF!</f>
        <v>#REF!</v>
      </c>
      <c r="G13" s="434"/>
      <c r="H13" s="436"/>
    </row>
    <row r="14" spans="1:10" ht="14.25" x14ac:dyDescent="0.3">
      <c r="A14" s="209"/>
      <c r="B14" s="209"/>
      <c r="C14" s="215"/>
      <c r="D14" s="218" t="e">
        <f>#REF!</f>
        <v>#REF!</v>
      </c>
      <c r="G14" s="30"/>
      <c r="H14" s="6"/>
    </row>
    <row r="15" spans="1:10" x14ac:dyDescent="0.25">
      <c r="A15" s="207" t="s">
        <v>2</v>
      </c>
      <c r="B15" s="221"/>
      <c r="C15" s="215"/>
      <c r="D15" s="218" t="e">
        <f>#REF!</f>
        <v>#REF!</v>
      </c>
      <c r="G15" s="30"/>
      <c r="H15" s="6"/>
    </row>
    <row r="16" spans="1:10" x14ac:dyDescent="0.25">
      <c r="A16" s="207" t="s">
        <v>3</v>
      </c>
      <c r="B16" s="237"/>
      <c r="C16" s="208"/>
      <c r="D16" s="218" t="e">
        <f>#REF!</f>
        <v>#REF!</v>
      </c>
      <c r="G16" s="7"/>
      <c r="H16" s="5"/>
    </row>
    <row r="17" spans="1:10" x14ac:dyDescent="0.25">
      <c r="A17" s="218" t="s">
        <v>4</v>
      </c>
      <c r="B17" s="238"/>
      <c r="C17" s="208"/>
      <c r="D17" s="239"/>
      <c r="G17" s="4"/>
    </row>
    <row r="18" spans="1:10" x14ac:dyDescent="0.25">
      <c r="A18" s="208"/>
      <c r="B18" s="208"/>
      <c r="C18" s="208"/>
      <c r="D18" s="207" t="s">
        <v>211</v>
      </c>
      <c r="G18" s="30"/>
      <c r="H18" s="6"/>
    </row>
    <row r="19" spans="1:10" x14ac:dyDescent="0.25">
      <c r="A19" s="208"/>
      <c r="B19" s="215"/>
      <c r="C19" s="215"/>
      <c r="D19" s="207" t="s">
        <v>10</v>
      </c>
      <c r="G19" s="30"/>
      <c r="H19" s="6"/>
    </row>
    <row r="20" spans="1:10" ht="16.5" customHeight="1" x14ac:dyDescent="0.3">
      <c r="A20" s="209"/>
      <c r="B20" s="209"/>
      <c r="C20" s="209"/>
      <c r="D20" s="218" t="e">
        <f>#REF!</f>
        <v>#REF!</v>
      </c>
      <c r="G20" s="7"/>
      <c r="H20" s="5"/>
    </row>
    <row r="21" spans="1:10" ht="16.5" customHeight="1" x14ac:dyDescent="0.25">
      <c r="D21" s="51"/>
    </row>
    <row r="22" spans="1:10" ht="16.5" customHeight="1" x14ac:dyDescent="0.25">
      <c r="A22" t="s">
        <v>212</v>
      </c>
      <c r="D22" s="51"/>
    </row>
    <row r="23" spans="1:10" ht="15" x14ac:dyDescent="0.25">
      <c r="D23" s="51"/>
    </row>
    <row r="24" spans="1:10" ht="40.5" x14ac:dyDescent="0.25">
      <c r="A24" s="207" t="s">
        <v>213</v>
      </c>
      <c r="B24" s="236" t="s">
        <v>215</v>
      </c>
      <c r="C24" s="236" t="s">
        <v>216</v>
      </c>
      <c r="D24" s="236" t="s">
        <v>113</v>
      </c>
      <c r="E24" s="216"/>
      <c r="F24" s="216"/>
      <c r="G24" s="236" t="s">
        <v>14</v>
      </c>
      <c r="H24" s="236" t="s">
        <v>15</v>
      </c>
    </row>
    <row r="25" spans="1:10" ht="14.25" x14ac:dyDescent="0.3">
      <c r="A25" s="235" t="s">
        <v>214</v>
      </c>
      <c r="B25" s="290"/>
      <c r="C25" s="291"/>
      <c r="D25" s="236"/>
      <c r="E25" s="217"/>
      <c r="F25" s="217"/>
      <c r="G25" s="242"/>
      <c r="H25" s="242"/>
      <c r="J25" s="15"/>
    </row>
    <row r="26" spans="1:10" ht="57.75" customHeight="1" x14ac:dyDescent="0.3">
      <c r="A26" s="73" t="s">
        <v>249</v>
      </c>
      <c r="B26" s="110"/>
      <c r="C26" s="111">
        <v>900</v>
      </c>
      <c r="D26" s="112">
        <v>0</v>
      </c>
      <c r="E26" s="113"/>
      <c r="F26" s="113"/>
      <c r="G26" s="114"/>
      <c r="H26" s="112">
        <v>0</v>
      </c>
      <c r="J26" s="15"/>
    </row>
    <row r="27" spans="1:10" ht="59.25" customHeight="1" x14ac:dyDescent="0.3">
      <c r="A27" s="110" t="s">
        <v>250</v>
      </c>
      <c r="B27" s="14"/>
      <c r="C27" s="96">
        <v>3200</v>
      </c>
      <c r="D27" s="115">
        <v>0</v>
      </c>
      <c r="E27" s="19"/>
      <c r="F27" s="19"/>
      <c r="G27" s="90"/>
      <c r="H27" s="116">
        <v>0</v>
      </c>
    </row>
    <row r="28" spans="1:10" ht="59.25" customHeight="1" x14ac:dyDescent="0.3">
      <c r="A28" s="73" t="s">
        <v>251</v>
      </c>
      <c r="B28" s="14"/>
      <c r="C28" s="117">
        <v>7400</v>
      </c>
      <c r="D28" s="87">
        <v>0</v>
      </c>
      <c r="E28" s="19"/>
      <c r="F28" s="19"/>
      <c r="G28" s="90"/>
      <c r="H28" s="83">
        <v>0</v>
      </c>
    </row>
    <row r="29" spans="1:10" ht="27" x14ac:dyDescent="0.3">
      <c r="A29" s="92" t="s">
        <v>265</v>
      </c>
      <c r="B29" s="159"/>
      <c r="C29" s="100"/>
      <c r="D29" s="103"/>
      <c r="E29" s="160"/>
      <c r="F29" s="160"/>
      <c r="G29" s="161"/>
      <c r="H29" s="103"/>
    </row>
    <row r="30" spans="1:10" ht="14.25" x14ac:dyDescent="0.3">
      <c r="A30" s="92" t="s">
        <v>217</v>
      </c>
      <c r="B30" s="159"/>
      <c r="C30" s="100"/>
      <c r="D30" s="103"/>
      <c r="E30" s="160"/>
      <c r="F30" s="160"/>
      <c r="G30" s="161"/>
      <c r="H30" s="103"/>
    </row>
    <row r="31" spans="1:10" ht="94.5" x14ac:dyDescent="0.3">
      <c r="A31" s="73" t="s">
        <v>252</v>
      </c>
      <c r="B31" s="118">
        <v>320</v>
      </c>
      <c r="C31" s="99">
        <v>185</v>
      </c>
      <c r="D31" s="14"/>
      <c r="E31" s="19"/>
      <c r="F31" s="19"/>
      <c r="G31" s="90"/>
      <c r="H31" s="112">
        <v>0</v>
      </c>
    </row>
    <row r="32" spans="1:10" ht="14.25" x14ac:dyDescent="0.3">
      <c r="A32" s="158" t="s">
        <v>218</v>
      </c>
      <c r="B32" s="159"/>
      <c r="C32" s="100"/>
      <c r="D32" s="103"/>
      <c r="E32" s="160"/>
      <c r="F32" s="160"/>
      <c r="G32" s="161"/>
      <c r="H32" s="162">
        <v>0</v>
      </c>
    </row>
    <row r="33" spans="1:17" ht="14.25" x14ac:dyDescent="0.3">
      <c r="A33" s="73" t="s">
        <v>219</v>
      </c>
      <c r="B33" s="77"/>
      <c r="C33" s="13"/>
      <c r="D33" s="120">
        <v>500</v>
      </c>
      <c r="E33" s="19"/>
      <c r="F33" s="19"/>
      <c r="G33" s="90"/>
      <c r="H33" s="83">
        <v>0</v>
      </c>
    </row>
    <row r="34" spans="1:17" ht="14.25" x14ac:dyDescent="0.3">
      <c r="A34" s="92" t="s">
        <v>220</v>
      </c>
      <c r="B34" s="68"/>
      <c r="C34" s="50"/>
      <c r="D34" s="163"/>
      <c r="E34" s="64"/>
      <c r="F34" s="64"/>
      <c r="G34" s="49"/>
      <c r="H34" s="50"/>
    </row>
    <row r="35" spans="1:17" ht="94.5" x14ac:dyDescent="0.3">
      <c r="A35" s="73" t="s">
        <v>254</v>
      </c>
      <c r="B35" s="121">
        <v>500</v>
      </c>
      <c r="C35" s="101">
        <v>350</v>
      </c>
      <c r="D35" s="13"/>
      <c r="E35" s="19"/>
      <c r="F35" s="19"/>
      <c r="G35" s="90"/>
      <c r="H35" s="119">
        <v>0</v>
      </c>
    </row>
    <row r="36" spans="1:17" ht="108" x14ac:dyDescent="0.3">
      <c r="A36" s="73" t="s">
        <v>253</v>
      </c>
      <c r="B36" s="121">
        <v>750</v>
      </c>
      <c r="C36" s="101">
        <v>800</v>
      </c>
      <c r="D36" s="122"/>
      <c r="E36" s="19"/>
      <c r="F36" s="19"/>
      <c r="G36" s="90"/>
      <c r="H36" s="116">
        <v>0</v>
      </c>
    </row>
    <row r="37" spans="1:17" ht="12.75" customHeight="1" x14ac:dyDescent="0.3">
      <c r="A37" s="164" t="s">
        <v>255</v>
      </c>
      <c r="B37" s="159"/>
      <c r="C37" s="98"/>
      <c r="D37" s="165"/>
      <c r="E37" s="160"/>
      <c r="F37" s="160"/>
      <c r="G37" s="161"/>
      <c r="H37" s="162"/>
    </row>
    <row r="38" spans="1:17" ht="54" x14ac:dyDescent="0.3">
      <c r="A38" s="73" t="s">
        <v>221</v>
      </c>
      <c r="B38" s="123">
        <v>100</v>
      </c>
      <c r="C38" s="97">
        <v>210</v>
      </c>
      <c r="D38" s="122"/>
      <c r="E38" s="19"/>
      <c r="F38" s="19"/>
      <c r="G38" s="90"/>
      <c r="H38" s="83">
        <v>0</v>
      </c>
    </row>
    <row r="39" spans="1:17" ht="54" x14ac:dyDescent="0.3">
      <c r="A39" s="73" t="s">
        <v>223</v>
      </c>
      <c r="B39" s="87">
        <v>100</v>
      </c>
      <c r="C39" s="99">
        <v>300</v>
      </c>
      <c r="D39" s="13"/>
      <c r="E39" s="15"/>
      <c r="F39" s="15"/>
      <c r="G39" s="14"/>
      <c r="H39" s="83">
        <v>0</v>
      </c>
      <c r="I39" s="44"/>
      <c r="J39" s="44"/>
      <c r="K39" s="44"/>
      <c r="L39" s="44"/>
      <c r="M39" s="44"/>
      <c r="N39" s="44"/>
      <c r="O39" s="44"/>
      <c r="P39" s="44"/>
      <c r="Q39" s="44"/>
    </row>
    <row r="40" spans="1:17" ht="15.75" customHeight="1" x14ac:dyDescent="0.3">
      <c r="A40" s="73" t="s">
        <v>222</v>
      </c>
      <c r="B40" s="124">
        <v>50</v>
      </c>
      <c r="C40" s="99">
        <v>100</v>
      </c>
      <c r="D40" s="125"/>
      <c r="E40" s="19"/>
      <c r="F40" s="19"/>
      <c r="G40" s="90"/>
      <c r="H40" s="83">
        <v>0</v>
      </c>
    </row>
    <row r="41" spans="1:17" ht="27" x14ac:dyDescent="0.3">
      <c r="A41" s="158" t="s">
        <v>231</v>
      </c>
      <c r="B41" s="103"/>
      <c r="C41" s="100"/>
      <c r="D41" s="161"/>
      <c r="E41" s="160"/>
      <c r="F41" s="160"/>
      <c r="G41" s="161"/>
      <c r="H41" s="166"/>
    </row>
    <row r="42" spans="1:17" ht="14.25" x14ac:dyDescent="0.3">
      <c r="A42" s="158" t="s">
        <v>224</v>
      </c>
      <c r="B42" s="103"/>
      <c r="C42" s="100"/>
      <c r="D42" s="161"/>
      <c r="E42" s="160"/>
      <c r="F42" s="160"/>
      <c r="G42" s="161"/>
      <c r="H42" s="166"/>
    </row>
    <row r="43" spans="1:17" ht="110.25" customHeight="1" x14ac:dyDescent="0.3">
      <c r="A43" s="73" t="s">
        <v>256</v>
      </c>
      <c r="B43" s="87">
        <v>750</v>
      </c>
      <c r="C43" s="99">
        <v>1890</v>
      </c>
      <c r="D43" s="90"/>
      <c r="E43" s="19"/>
      <c r="F43" s="19"/>
      <c r="G43" s="90"/>
      <c r="H43" s="83">
        <v>0</v>
      </c>
    </row>
    <row r="44" spans="1:17" ht="81" x14ac:dyDescent="0.3">
      <c r="A44" s="73" t="s">
        <v>257</v>
      </c>
      <c r="B44" s="14"/>
      <c r="C44" s="99">
        <v>3.4</v>
      </c>
      <c r="D44" s="90"/>
      <c r="E44" s="19"/>
      <c r="F44" s="19"/>
      <c r="G44" s="90"/>
      <c r="H44" s="84"/>
    </row>
    <row r="45" spans="1:17" ht="81" x14ac:dyDescent="0.3">
      <c r="A45" s="73" t="s">
        <v>258</v>
      </c>
      <c r="B45" s="14"/>
      <c r="C45" s="99"/>
      <c r="D45" s="90"/>
      <c r="E45" s="19"/>
      <c r="F45" s="19"/>
      <c r="G45" s="90"/>
      <c r="H45" s="84"/>
    </row>
    <row r="46" spans="1:17" x14ac:dyDescent="0.25">
      <c r="A46" s="92" t="s">
        <v>225</v>
      </c>
      <c r="B46" s="92"/>
      <c r="C46" s="167"/>
      <c r="D46" s="168"/>
      <c r="E46" s="169"/>
      <c r="F46" s="169"/>
      <c r="G46" s="168"/>
      <c r="H46" s="170"/>
    </row>
    <row r="47" spans="1:17" ht="40.5" x14ac:dyDescent="0.3">
      <c r="A47" s="73" t="s">
        <v>226</v>
      </c>
      <c r="B47" s="124">
        <v>350</v>
      </c>
      <c r="C47" s="99">
        <v>220</v>
      </c>
      <c r="D47" s="90"/>
      <c r="E47" s="19"/>
      <c r="F47" s="19"/>
      <c r="G47" s="90"/>
      <c r="H47" s="84"/>
    </row>
    <row r="48" spans="1:17" ht="27" x14ac:dyDescent="0.3">
      <c r="A48" s="73" t="s">
        <v>227</v>
      </c>
      <c r="B48" s="124"/>
      <c r="C48" s="126">
        <v>4200</v>
      </c>
      <c r="D48" s="90"/>
      <c r="E48" s="19"/>
      <c r="F48" s="19"/>
      <c r="G48" s="90"/>
      <c r="H48" s="83">
        <v>0</v>
      </c>
    </row>
    <row r="49" spans="1:8" x14ac:dyDescent="0.25">
      <c r="A49" s="92" t="s">
        <v>259</v>
      </c>
      <c r="B49" s="92"/>
      <c r="C49" s="167"/>
      <c r="D49" s="168"/>
      <c r="E49" s="169"/>
      <c r="F49" s="169"/>
      <c r="G49" s="168"/>
      <c r="H49" s="170"/>
    </row>
    <row r="50" spans="1:8" ht="54" x14ac:dyDescent="0.3">
      <c r="A50" s="73" t="s">
        <v>260</v>
      </c>
      <c r="B50" s="124">
        <v>350</v>
      </c>
      <c r="C50" s="99">
        <v>120</v>
      </c>
      <c r="D50" s="87"/>
      <c r="E50" s="19"/>
      <c r="F50" s="19"/>
      <c r="G50" s="90"/>
      <c r="H50" s="83">
        <v>0</v>
      </c>
    </row>
    <row r="51" spans="1:8" ht="27" x14ac:dyDescent="0.3">
      <c r="A51" s="73" t="s">
        <v>227</v>
      </c>
      <c r="B51" s="73"/>
      <c r="C51" s="99">
        <v>980</v>
      </c>
      <c r="D51" s="87"/>
      <c r="E51" s="19"/>
      <c r="F51" s="19"/>
      <c r="G51" s="90"/>
      <c r="H51" s="83">
        <v>0</v>
      </c>
    </row>
    <row r="52" spans="1:8" ht="27" x14ac:dyDescent="0.3">
      <c r="A52" s="92" t="s">
        <v>261</v>
      </c>
      <c r="B52" s="158"/>
      <c r="C52" s="64"/>
      <c r="D52" s="161"/>
      <c r="E52" s="160"/>
      <c r="F52" s="160"/>
      <c r="G52" s="161"/>
      <c r="H52" s="70"/>
    </row>
    <row r="53" spans="1:8" ht="40.5" x14ac:dyDescent="0.3">
      <c r="A53" s="73" t="s">
        <v>262</v>
      </c>
      <c r="B53" s="73"/>
      <c r="C53" s="99">
        <v>1550</v>
      </c>
      <c r="D53" s="90"/>
      <c r="E53" s="19"/>
      <c r="F53" s="19"/>
      <c r="G53" s="90"/>
      <c r="H53" s="83">
        <v>0</v>
      </c>
    </row>
    <row r="54" spans="1:8" ht="54" x14ac:dyDescent="0.3">
      <c r="A54" s="73" t="s">
        <v>263</v>
      </c>
      <c r="B54" s="73"/>
      <c r="C54" s="99">
        <v>3850</v>
      </c>
      <c r="D54" s="90"/>
      <c r="E54" s="19"/>
      <c r="F54" s="19"/>
      <c r="G54" s="90"/>
      <c r="H54" s="83">
        <v>0</v>
      </c>
    </row>
    <row r="55" spans="1:8" ht="40.5" x14ac:dyDescent="0.3">
      <c r="A55" s="73" t="s">
        <v>228</v>
      </c>
      <c r="B55" s="171"/>
      <c r="C55" s="87">
        <v>360</v>
      </c>
      <c r="D55" s="39"/>
      <c r="E55" s="19"/>
      <c r="F55" s="19"/>
      <c r="G55" s="39"/>
      <c r="H55" s="83">
        <v>0</v>
      </c>
    </row>
    <row r="56" spans="1:8" ht="54" x14ac:dyDescent="0.3">
      <c r="A56" s="73" t="s">
        <v>264</v>
      </c>
      <c r="B56" s="73"/>
      <c r="C56" s="88">
        <v>1000</v>
      </c>
      <c r="D56" s="1"/>
      <c r="E56" s="1"/>
      <c r="F56" s="1"/>
      <c r="G56" s="1"/>
      <c r="H56" s="240">
        <v>0</v>
      </c>
    </row>
    <row r="57" spans="1:8" ht="103.5" customHeight="1" x14ac:dyDescent="0.25">
      <c r="A57" s="456" t="s">
        <v>279</v>
      </c>
      <c r="B57" s="457"/>
      <c r="C57" s="457"/>
      <c r="D57" s="457"/>
      <c r="E57" s="457"/>
      <c r="F57" s="457"/>
      <c r="G57" s="457"/>
      <c r="H57" s="458"/>
    </row>
    <row r="58" spans="1:8" ht="14.25" x14ac:dyDescent="0.3">
      <c r="A58" s="172"/>
      <c r="B58" s="4"/>
      <c r="C58" s="173"/>
      <c r="D58" s="174" t="s">
        <v>43</v>
      </c>
      <c r="E58" s="18"/>
      <c r="F58" s="18"/>
      <c r="G58" s="174" t="s">
        <v>17</v>
      </c>
      <c r="H58" s="2"/>
    </row>
    <row r="59" spans="1:8" ht="14.25" x14ac:dyDescent="0.3">
      <c r="A59" s="21" t="s">
        <v>299</v>
      </c>
      <c r="B59" s="19"/>
      <c r="C59" s="19"/>
      <c r="D59" s="19"/>
      <c r="E59" s="15"/>
      <c r="F59" s="175"/>
      <c r="G59" s="174" t="s">
        <v>17</v>
      </c>
      <c r="H59" s="2"/>
    </row>
    <row r="60" spans="1:8" ht="15" customHeight="1" x14ac:dyDescent="0.3">
      <c r="G60" s="176" t="s">
        <v>18</v>
      </c>
      <c r="H60" s="80"/>
    </row>
    <row r="61" spans="1:8" x14ac:dyDescent="0.25">
      <c r="B61" s="42"/>
      <c r="G61" s="95" t="s">
        <v>15</v>
      </c>
      <c r="H61" s="139"/>
    </row>
    <row r="63" spans="1:8" ht="14.25" x14ac:dyDescent="0.3">
      <c r="A63" s="247" t="s">
        <v>280</v>
      </c>
    </row>
    <row r="64" spans="1:8" ht="14.25" x14ac:dyDescent="0.3">
      <c r="A64" s="209"/>
    </row>
    <row r="65" spans="1:5" ht="14.25" x14ac:dyDescent="0.3">
      <c r="A65" s="209" t="s">
        <v>281</v>
      </c>
    </row>
    <row r="66" spans="1:5" ht="14.25" x14ac:dyDescent="0.3">
      <c r="A66" s="209"/>
    </row>
    <row r="67" spans="1:5" ht="14.25" x14ac:dyDescent="0.3">
      <c r="A67" s="209" t="s">
        <v>282</v>
      </c>
    </row>
    <row r="74" spans="1:5" x14ac:dyDescent="0.25">
      <c r="E74" s="138"/>
    </row>
    <row r="75" spans="1:5" x14ac:dyDescent="0.25">
      <c r="E75" s="138"/>
    </row>
    <row r="76" spans="1:5" ht="14.25" x14ac:dyDescent="0.3">
      <c r="D76" s="31"/>
    </row>
  </sheetData>
  <mergeCells count="3">
    <mergeCell ref="A2:J2"/>
    <mergeCell ref="G13:H13"/>
    <mergeCell ref="A57:H57"/>
  </mergeCells>
  <pageMargins left="0.25" right="0.25" top="0.75" bottom="0.75" header="0.3" footer="0.3"/>
  <pageSetup paperSize="9" orientation="portrait" verticalDpi="4294967295" r:id="rId1"/>
  <headerFooter>
    <oddHeader>&amp;C&amp;"Century Gothic,Bold"&amp;16Information Technology Order Form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view="pageBreakPreview" topLeftCell="A28" zoomScaleNormal="100" zoomScaleSheetLayoutView="100" workbookViewId="0">
      <selection activeCell="A61" sqref="A61"/>
    </sheetView>
  </sheetViews>
  <sheetFormatPr defaultRowHeight="13.5" x14ac:dyDescent="0.25"/>
  <cols>
    <col min="1" max="1" width="13.28515625" customWidth="1"/>
    <col min="2" max="2" width="20.140625" customWidth="1"/>
    <col min="3" max="3" width="20" customWidth="1"/>
    <col min="4" max="4" width="17.5703125" customWidth="1"/>
    <col min="5" max="5" width="8.42578125" customWidth="1"/>
    <col min="6" max="6" width="10.85546875" customWidth="1"/>
    <col min="7" max="7" width="11" customWidth="1"/>
    <col min="8" max="8" width="9.28515625" customWidth="1"/>
    <col min="9" max="9" width="7.5703125" hidden="1" customWidth="1"/>
    <col min="10" max="24" width="9.140625" hidden="1" customWidth="1"/>
    <col min="25" max="25" width="9.140625" customWidth="1"/>
    <col min="26" max="26" width="10.7109375" customWidth="1"/>
    <col min="27" max="27" width="15.5703125" customWidth="1"/>
    <col min="28" max="28" width="9.140625" customWidth="1"/>
    <col min="29" max="29" width="12" customWidth="1"/>
    <col min="30" max="42" width="9.140625" customWidth="1"/>
  </cols>
  <sheetData>
    <row r="1" spans="1:11" ht="27.75" customHeight="1" x14ac:dyDescent="0.3">
      <c r="A1" s="15"/>
      <c r="B1" s="15"/>
    </row>
    <row r="2" spans="1:11" ht="14.25" customHeight="1" x14ac:dyDescent="0.3">
      <c r="A2" s="15" t="s">
        <v>176</v>
      </c>
      <c r="B2" s="15"/>
      <c r="H2" s="4"/>
    </row>
    <row r="3" spans="1:11" ht="14.25" x14ac:dyDescent="0.3">
      <c r="A3" s="15" t="s">
        <v>177</v>
      </c>
      <c r="B3" s="15"/>
    </row>
    <row r="4" spans="1:11" ht="14.25" x14ac:dyDescent="0.3">
      <c r="A4" s="15" t="s">
        <v>3</v>
      </c>
      <c r="B4" s="15"/>
    </row>
    <row r="5" spans="1:11" ht="14.25" x14ac:dyDescent="0.3">
      <c r="A5" s="15"/>
      <c r="B5" s="15"/>
    </row>
    <row r="6" spans="1:11" ht="14.25" x14ac:dyDescent="0.3">
      <c r="A6" s="143" t="s">
        <v>178</v>
      </c>
      <c r="B6" s="143"/>
      <c r="C6" s="143"/>
      <c r="D6" s="15"/>
      <c r="E6" s="15"/>
      <c r="F6" s="15"/>
      <c r="G6" s="15"/>
    </row>
    <row r="7" spans="1:11" x14ac:dyDescent="0.25">
      <c r="A7" s="143" t="s">
        <v>179</v>
      </c>
      <c r="B7" s="143"/>
      <c r="C7" s="143"/>
      <c r="D7" s="143"/>
      <c r="E7" s="143"/>
      <c r="F7" s="143"/>
      <c r="G7" s="143"/>
    </row>
    <row r="8" spans="1:11" ht="14.25" x14ac:dyDescent="0.3">
      <c r="A8" s="15"/>
      <c r="B8" s="15"/>
      <c r="C8" s="15"/>
      <c r="D8" s="15"/>
      <c r="E8" s="15"/>
      <c r="F8" s="15"/>
      <c r="G8" s="15"/>
      <c r="H8" s="16"/>
      <c r="I8" s="16"/>
      <c r="J8" s="16"/>
    </row>
    <row r="9" spans="1:11" ht="14.25" x14ac:dyDescent="0.3">
      <c r="A9" s="15" t="s">
        <v>180</v>
      </c>
      <c r="B9" s="15"/>
      <c r="C9" s="15"/>
      <c r="D9" s="15"/>
      <c r="E9" s="15"/>
      <c r="F9" s="15"/>
      <c r="G9" s="15"/>
    </row>
    <row r="10" spans="1:11" ht="14.25" x14ac:dyDescent="0.3">
      <c r="A10" s="15" t="s">
        <v>181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1" ht="14.25" x14ac:dyDescent="0.3">
      <c r="A11" s="15" t="s">
        <v>182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1" ht="14.25" x14ac:dyDescent="0.3">
      <c r="A12" s="15" t="s">
        <v>183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4.25" x14ac:dyDescent="0.3">
      <c r="A13" s="15" t="s">
        <v>184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4.25" x14ac:dyDescent="0.3">
      <c r="A14" s="15" t="s">
        <v>185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4.25" x14ac:dyDescent="0.3">
      <c r="A15" s="15" t="s">
        <v>186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4.25" x14ac:dyDescent="0.3">
      <c r="A16" s="15" t="s">
        <v>187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31" ht="14.25" x14ac:dyDescent="0.3">
      <c r="A17" s="15" t="s">
        <v>188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31" ht="14.25" x14ac:dyDescent="0.3">
      <c r="A18" s="459" t="s">
        <v>189</v>
      </c>
      <c r="B18" s="459"/>
      <c r="C18" s="459"/>
      <c r="D18" s="459"/>
      <c r="E18" s="459"/>
      <c r="F18" s="459"/>
      <c r="G18" s="459"/>
      <c r="H18" s="15"/>
      <c r="I18" s="15"/>
      <c r="J18" s="15"/>
      <c r="K18" s="15"/>
    </row>
    <row r="19" spans="1:31" ht="14.25" x14ac:dyDescent="0.3">
      <c r="A19" s="459" t="s">
        <v>190</v>
      </c>
      <c r="B19" s="459"/>
      <c r="C19" s="459"/>
      <c r="D19" s="459"/>
      <c r="E19" s="459"/>
      <c r="F19" s="459"/>
      <c r="G19" s="459"/>
      <c r="H19" s="21"/>
      <c r="I19" s="21"/>
      <c r="J19" s="21"/>
      <c r="K19" s="15"/>
    </row>
    <row r="20" spans="1:31" ht="16.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31" ht="18" customHeight="1" x14ac:dyDescent="0.3">
      <c r="A21" s="143" t="s">
        <v>191</v>
      </c>
      <c r="B21" s="143"/>
      <c r="C21" s="143"/>
      <c r="D21" s="143"/>
      <c r="E21" s="143"/>
      <c r="F21" s="143"/>
      <c r="G21" s="15"/>
      <c r="H21" s="15"/>
      <c r="I21" s="15"/>
      <c r="J21" s="15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9.5" customHeight="1" x14ac:dyDescent="0.3">
      <c r="A22" s="460" t="s">
        <v>192</v>
      </c>
      <c r="B22" s="460"/>
      <c r="C22" s="460"/>
      <c r="D22" s="460"/>
      <c r="E22" s="460"/>
      <c r="F22" s="460"/>
      <c r="G22" s="460"/>
      <c r="H22" s="15"/>
      <c r="I22" s="15"/>
      <c r="J22" s="15"/>
      <c r="K22" s="15"/>
    </row>
    <row r="23" spans="1:31" ht="14.25" x14ac:dyDescent="0.3">
      <c r="A23" s="143" t="s">
        <v>193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5"/>
    </row>
    <row r="24" spans="1:31" ht="14.25" x14ac:dyDescent="0.3">
      <c r="A24" s="396" t="s">
        <v>237</v>
      </c>
      <c r="B24" s="396"/>
      <c r="C24" s="396"/>
      <c r="D24" s="396"/>
      <c r="E24" s="396"/>
      <c r="F24" s="396"/>
      <c r="G24" s="396"/>
      <c r="H24" s="143"/>
      <c r="I24" s="143"/>
      <c r="J24" s="143"/>
      <c r="K24" s="15"/>
    </row>
    <row r="25" spans="1:31" x14ac:dyDescent="0.25">
      <c r="H25" s="143"/>
      <c r="I25" s="143"/>
      <c r="J25" s="143"/>
      <c r="K25" s="143"/>
    </row>
    <row r="26" spans="1:31" ht="18.75" customHeight="1" x14ac:dyDescent="0.3">
      <c r="A26" s="182"/>
      <c r="B26" s="78"/>
      <c r="C26" s="183" t="s">
        <v>243</v>
      </c>
      <c r="D26" s="86"/>
      <c r="E26" s="149"/>
      <c r="F26" s="150"/>
      <c r="K26" s="143"/>
    </row>
    <row r="27" spans="1:31" ht="14.25" x14ac:dyDescent="0.3">
      <c r="A27" s="184"/>
      <c r="B27" s="22"/>
      <c r="C27" s="22"/>
      <c r="D27" s="22"/>
      <c r="E27" s="152"/>
      <c r="F27" s="153"/>
    </row>
    <row r="28" spans="1:31" ht="14.25" x14ac:dyDescent="0.3">
      <c r="A28" s="184" t="s">
        <v>273</v>
      </c>
      <c r="B28" s="22"/>
      <c r="C28" s="22"/>
      <c r="D28" s="22"/>
      <c r="E28" s="152"/>
      <c r="F28" s="153"/>
    </row>
    <row r="29" spans="1:31" ht="14.25" x14ac:dyDescent="0.3">
      <c r="A29" s="186" t="s">
        <v>272</v>
      </c>
      <c r="B29" s="187"/>
      <c r="C29" s="22" t="s">
        <v>295</v>
      </c>
      <c r="D29" s="22"/>
      <c r="E29" s="152"/>
      <c r="F29" s="153"/>
    </row>
    <row r="30" spans="1:31" ht="14.25" x14ac:dyDescent="0.3">
      <c r="A30" s="184" t="s">
        <v>294</v>
      </c>
      <c r="B30" s="187"/>
      <c r="C30" s="10"/>
      <c r="D30" s="22" t="s">
        <v>242</v>
      </c>
      <c r="E30" s="152"/>
      <c r="F30" s="153"/>
    </row>
    <row r="31" spans="1:31" ht="14.25" x14ac:dyDescent="0.3">
      <c r="A31" s="184" t="s">
        <v>271</v>
      </c>
      <c r="B31" s="22"/>
      <c r="C31" s="22"/>
      <c r="D31" s="22"/>
      <c r="E31" s="152"/>
      <c r="F31" s="153"/>
    </row>
    <row r="32" spans="1:31" ht="14.25" x14ac:dyDescent="0.3">
      <c r="A32" s="184"/>
      <c r="B32" s="22"/>
      <c r="C32" s="188"/>
      <c r="D32" s="22"/>
      <c r="E32" s="152"/>
      <c r="F32" s="153"/>
    </row>
    <row r="33" spans="1:6" ht="40.5" x14ac:dyDescent="0.3">
      <c r="A33" s="107"/>
      <c r="B33" s="106" t="s">
        <v>209</v>
      </c>
      <c r="C33" s="189"/>
      <c r="D33" s="190"/>
      <c r="E33" s="152"/>
      <c r="F33" s="153"/>
    </row>
    <row r="34" spans="1:6" ht="14.25" x14ac:dyDescent="0.3">
      <c r="A34" s="107"/>
      <c r="B34" s="191" t="s">
        <v>194</v>
      </c>
      <c r="C34" s="189"/>
      <c r="D34" s="190"/>
      <c r="E34" s="151"/>
      <c r="F34" s="153"/>
    </row>
    <row r="35" spans="1:6" ht="14.25" x14ac:dyDescent="0.3">
      <c r="A35" s="107"/>
      <c r="B35" s="191" t="s">
        <v>195</v>
      </c>
      <c r="C35" s="189"/>
      <c r="D35" s="192"/>
      <c r="E35" s="152"/>
      <c r="F35" s="153"/>
    </row>
    <row r="36" spans="1:6" ht="27.75" customHeight="1" x14ac:dyDescent="0.3">
      <c r="A36" s="107"/>
      <c r="B36" s="106" t="s">
        <v>196</v>
      </c>
      <c r="C36" s="191"/>
      <c r="D36" s="193"/>
      <c r="E36" s="152"/>
      <c r="F36" s="153"/>
    </row>
    <row r="37" spans="1:6" ht="43.5" customHeight="1" x14ac:dyDescent="0.3">
      <c r="A37" s="107"/>
      <c r="B37" s="106" t="s">
        <v>197</v>
      </c>
      <c r="C37" s="191"/>
      <c r="D37" s="193"/>
      <c r="E37" s="152"/>
      <c r="F37" s="153"/>
    </row>
    <row r="38" spans="1:6" ht="14.25" x14ac:dyDescent="0.3">
      <c r="A38" s="107"/>
      <c r="B38" s="191" t="s">
        <v>198</v>
      </c>
      <c r="C38" s="194"/>
      <c r="D38" s="195"/>
      <c r="E38" s="152"/>
      <c r="F38" s="153"/>
    </row>
    <row r="39" spans="1:6" ht="14.25" x14ac:dyDescent="0.3">
      <c r="A39" s="107"/>
      <c r="B39" s="191" t="s">
        <v>199</v>
      </c>
      <c r="C39" s="184"/>
      <c r="D39" s="185"/>
      <c r="E39" s="152"/>
      <c r="F39" s="153"/>
    </row>
    <row r="40" spans="1:6" ht="14.25" customHeight="1" x14ac:dyDescent="0.3">
      <c r="A40" s="107"/>
      <c r="B40" s="191" t="s">
        <v>200</v>
      </c>
      <c r="C40" s="191"/>
      <c r="D40" s="193"/>
      <c r="E40" s="152"/>
      <c r="F40" s="153"/>
    </row>
    <row r="41" spans="1:6" ht="14.25" customHeight="1" x14ac:dyDescent="0.3">
      <c r="A41" s="194"/>
      <c r="B41" s="196"/>
      <c r="C41" s="187"/>
      <c r="D41" s="187"/>
      <c r="E41" s="154"/>
      <c r="F41" s="155"/>
    </row>
    <row r="42" spans="1:6" ht="20.25" customHeight="1" x14ac:dyDescent="0.3">
      <c r="A42" s="197" t="s">
        <v>201</v>
      </c>
      <c r="B42" s="18"/>
      <c r="C42" s="18"/>
      <c r="D42" s="18"/>
      <c r="E42" s="4"/>
      <c r="F42" s="4"/>
    </row>
    <row r="43" spans="1:6" ht="14.25" x14ac:dyDescent="0.3">
      <c r="A43" s="143" t="s">
        <v>202</v>
      </c>
      <c r="B43" s="15"/>
      <c r="C43" s="128"/>
      <c r="D43" s="18"/>
      <c r="E43" s="4"/>
      <c r="F43" s="4"/>
    </row>
    <row r="44" spans="1:6" ht="14.25" x14ac:dyDescent="0.3">
      <c r="A44" s="15"/>
      <c r="B44" s="15"/>
      <c r="C44" s="15"/>
      <c r="D44" s="15"/>
    </row>
    <row r="45" spans="1:6" ht="14.25" x14ac:dyDescent="0.3">
      <c r="A45" s="15" t="s">
        <v>270</v>
      </c>
      <c r="B45" s="18"/>
      <c r="C45" s="15"/>
      <c r="D45" s="15"/>
    </row>
    <row r="46" spans="1:6" x14ac:dyDescent="0.25">
      <c r="A46" s="181"/>
      <c r="B46" s="181"/>
      <c r="C46" s="19"/>
    </row>
    <row r="47" spans="1:6" ht="14.25" x14ac:dyDescent="0.3">
      <c r="A47" s="15"/>
      <c r="B47" s="15"/>
      <c r="C47" s="181"/>
      <c r="D47" s="17"/>
    </row>
    <row r="48" spans="1:6" ht="14.25" x14ac:dyDescent="0.3">
      <c r="A48" s="18" t="s">
        <v>208</v>
      </c>
      <c r="B48" s="15"/>
      <c r="C48" s="181"/>
    </row>
    <row r="49" spans="1:3" ht="14.25" x14ac:dyDescent="0.3">
      <c r="A49" s="15" t="s">
        <v>203</v>
      </c>
      <c r="B49" s="15"/>
      <c r="C49" s="19"/>
    </row>
    <row r="50" spans="1:3" ht="14.25" x14ac:dyDescent="0.3">
      <c r="A50" s="15" t="s">
        <v>204</v>
      </c>
      <c r="B50" s="15"/>
      <c r="C50" s="19"/>
    </row>
    <row r="51" spans="1:3" ht="14.25" x14ac:dyDescent="0.3">
      <c r="A51" s="15" t="s">
        <v>205</v>
      </c>
      <c r="B51" s="15"/>
      <c r="C51" s="19"/>
    </row>
    <row r="52" spans="1:3" ht="14.25" x14ac:dyDescent="0.3">
      <c r="A52" s="15" t="s">
        <v>206</v>
      </c>
      <c r="B52" s="15"/>
      <c r="C52" s="19"/>
    </row>
    <row r="53" spans="1:3" ht="14.25" x14ac:dyDescent="0.3">
      <c r="A53" s="15" t="s">
        <v>207</v>
      </c>
      <c r="B53" s="15"/>
      <c r="C53" s="19"/>
    </row>
    <row r="54" spans="1:3" ht="14.25" x14ac:dyDescent="0.3">
      <c r="A54" s="15"/>
      <c r="B54" s="15"/>
      <c r="C54" s="19"/>
    </row>
    <row r="55" spans="1:3" x14ac:dyDescent="0.25">
      <c r="A55" s="42"/>
      <c r="B55" s="42"/>
      <c r="C55" s="19"/>
    </row>
    <row r="56" spans="1:3" x14ac:dyDescent="0.25">
      <c r="A56" s="241"/>
    </row>
  </sheetData>
  <mergeCells count="4">
    <mergeCell ref="A24:G24"/>
    <mergeCell ref="A18:G18"/>
    <mergeCell ref="A19:G19"/>
    <mergeCell ref="A22:G22"/>
  </mergeCells>
  <pageMargins left="0" right="0.25" top="0.75" bottom="0.75" header="0.3" footer="0.3"/>
  <pageSetup paperSize="9" orientation="portrait" verticalDpi="4294967295" r:id="rId1"/>
  <headerFooter>
    <oddHeader>&amp;C&amp;"Century Gothic,Bold"&amp;16Terms and Conditions Form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topLeftCell="A7" zoomScaleNormal="100" zoomScaleSheetLayoutView="100" workbookViewId="0">
      <selection activeCell="O24" sqref="O24"/>
    </sheetView>
  </sheetViews>
  <sheetFormatPr defaultRowHeight="13.5" x14ac:dyDescent="0.25"/>
  <cols>
    <col min="1" max="1" width="26.42578125" customWidth="1"/>
    <col min="2" max="2" width="16" customWidth="1"/>
    <col min="3" max="3" width="9.28515625" customWidth="1"/>
    <col min="4" max="4" width="9.7109375" customWidth="1"/>
    <col min="5" max="5" width="7.7109375" customWidth="1"/>
    <col min="6" max="6" width="21.42578125" customWidth="1"/>
    <col min="7" max="7" width="0.140625" customWidth="1"/>
    <col min="8" max="14" width="9.140625" hidden="1" customWidth="1"/>
    <col min="15" max="15" width="10.5703125" customWidth="1"/>
    <col min="16" max="16" width="1.140625" customWidth="1"/>
    <col min="17" max="21" width="9.140625" hidden="1" customWidth="1"/>
  </cols>
  <sheetData>
    <row r="1" spans="1:7" ht="29.25" customHeight="1" x14ac:dyDescent="0.25"/>
    <row r="2" spans="1:7" ht="0.75" hidden="1" customHeight="1" x14ac:dyDescent="0.25"/>
    <row r="3" spans="1:7" ht="17.25" thickBot="1" x14ac:dyDescent="0.35">
      <c r="A3" s="450" t="s">
        <v>23</v>
      </c>
      <c r="B3" s="451"/>
      <c r="C3" s="451"/>
      <c r="D3" s="451"/>
      <c r="E3" s="451"/>
      <c r="F3" s="451"/>
      <c r="G3" s="451"/>
    </row>
    <row r="4" spans="1:7" ht="17.25" thickBot="1" x14ac:dyDescent="0.35">
      <c r="A4" s="45" t="s">
        <v>34</v>
      </c>
      <c r="B4" s="46"/>
      <c r="C4" s="47"/>
      <c r="D4" s="47"/>
      <c r="E4" s="47"/>
      <c r="F4" s="47"/>
      <c r="G4" s="63"/>
    </row>
    <row r="5" spans="1:7" x14ac:dyDescent="0.25">
      <c r="A5" s="17"/>
      <c r="B5" s="4"/>
      <c r="C5" s="4"/>
      <c r="D5" s="4"/>
      <c r="E5" s="4"/>
      <c r="F5" s="4"/>
    </row>
    <row r="6" spans="1:7" x14ac:dyDescent="0.25">
      <c r="B6" s="19" t="s">
        <v>275</v>
      </c>
      <c r="C6" s="19"/>
      <c r="D6" s="19"/>
      <c r="E6" s="19"/>
    </row>
    <row r="7" spans="1:7" x14ac:dyDescent="0.25">
      <c r="C7" t="s">
        <v>19</v>
      </c>
    </row>
    <row r="8" spans="1:7" x14ac:dyDescent="0.25">
      <c r="C8" t="s">
        <v>241</v>
      </c>
    </row>
    <row r="9" spans="1:7" x14ac:dyDescent="0.25">
      <c r="C9" t="s">
        <v>20</v>
      </c>
    </row>
    <row r="11" spans="1:7" ht="15" x14ac:dyDescent="0.25">
      <c r="A11" s="207" t="s">
        <v>0</v>
      </c>
      <c r="B11" s="9"/>
      <c r="D11" s="207" t="s">
        <v>5</v>
      </c>
      <c r="E11" s="218"/>
      <c r="F11" s="23"/>
      <c r="G11" s="5"/>
    </row>
    <row r="12" spans="1:7" x14ac:dyDescent="0.25">
      <c r="A12" s="207" t="s">
        <v>30</v>
      </c>
      <c r="B12" s="1"/>
      <c r="D12" s="207" t="s">
        <v>6</v>
      </c>
      <c r="E12" s="218"/>
      <c r="F12" s="1"/>
      <c r="G12" s="29"/>
    </row>
    <row r="13" spans="1:7" ht="14.25" x14ac:dyDescent="0.3">
      <c r="A13" s="207" t="s">
        <v>31</v>
      </c>
      <c r="B13" s="1"/>
      <c r="D13" s="209"/>
      <c r="E13" s="209"/>
    </row>
    <row r="14" spans="1:7" ht="14.25" x14ac:dyDescent="0.3">
      <c r="A14" s="207" t="s">
        <v>32</v>
      </c>
      <c r="B14" s="1"/>
      <c r="D14" s="209"/>
      <c r="E14" s="209"/>
    </row>
    <row r="15" spans="1:7" ht="14.25" x14ac:dyDescent="0.3">
      <c r="A15" s="207" t="s">
        <v>33</v>
      </c>
      <c r="B15" s="1"/>
      <c r="D15" s="209"/>
      <c r="E15" s="209"/>
    </row>
    <row r="16" spans="1:7" ht="14.25" x14ac:dyDescent="0.3">
      <c r="A16" s="209"/>
      <c r="C16" s="16"/>
      <c r="D16" s="209"/>
      <c r="E16" s="209"/>
    </row>
    <row r="17" spans="1:7" x14ac:dyDescent="0.25">
      <c r="A17" s="207" t="s">
        <v>2</v>
      </c>
      <c r="B17" s="1"/>
      <c r="D17" s="207" t="s">
        <v>9</v>
      </c>
      <c r="E17" s="225"/>
      <c r="F17" s="1"/>
      <c r="G17" s="5"/>
    </row>
    <row r="18" spans="1:7" x14ac:dyDescent="0.25">
      <c r="A18" s="207" t="s">
        <v>3</v>
      </c>
      <c r="B18" s="9"/>
      <c r="D18" s="218" t="s">
        <v>11</v>
      </c>
      <c r="E18" s="226"/>
      <c r="F18" s="1"/>
      <c r="G18" s="29"/>
    </row>
    <row r="19" spans="1:7" x14ac:dyDescent="0.25">
      <c r="A19" s="207" t="s">
        <v>4</v>
      </c>
      <c r="B19" s="9"/>
    </row>
    <row r="20" spans="1:7" ht="15" x14ac:dyDescent="0.25">
      <c r="A20" s="17"/>
      <c r="B20" s="17"/>
      <c r="C20" s="16"/>
      <c r="D20" s="25"/>
      <c r="E20" s="25"/>
      <c r="F20" s="24"/>
    </row>
    <row r="21" spans="1:7" x14ac:dyDescent="0.25">
      <c r="A21" s="17"/>
      <c r="B21" s="17"/>
      <c r="C21" s="16"/>
    </row>
    <row r="22" spans="1:7" x14ac:dyDescent="0.25">
      <c r="B22" s="16"/>
      <c r="C22" s="16"/>
    </row>
    <row r="23" spans="1:7" ht="14.25" x14ac:dyDescent="0.3">
      <c r="D23" s="18"/>
      <c r="E23" s="18"/>
    </row>
    <row r="24" spans="1:7" ht="42" customHeight="1" x14ac:dyDescent="0.25">
      <c r="A24" s="23" t="s">
        <v>12</v>
      </c>
      <c r="B24" s="26" t="s">
        <v>13</v>
      </c>
      <c r="C24" s="147" t="s">
        <v>35</v>
      </c>
      <c r="D24" s="26" t="s">
        <v>37</v>
      </c>
      <c r="E24" s="26" t="s">
        <v>36</v>
      </c>
      <c r="F24" s="27" t="s">
        <v>15</v>
      </c>
    </row>
    <row r="25" spans="1:7" ht="14.25" x14ac:dyDescent="0.3">
      <c r="A25" s="14" t="s">
        <v>244</v>
      </c>
      <c r="B25" s="157" t="s">
        <v>248</v>
      </c>
      <c r="C25" s="11"/>
      <c r="D25" s="1"/>
      <c r="E25" s="1"/>
      <c r="F25" s="1"/>
      <c r="G25" s="15"/>
    </row>
    <row r="26" spans="1:7" ht="27" x14ac:dyDescent="0.3">
      <c r="A26" s="73" t="s">
        <v>245</v>
      </c>
      <c r="B26" s="87">
        <v>156</v>
      </c>
      <c r="C26" s="10"/>
      <c r="D26" s="1"/>
      <c r="E26" s="1"/>
      <c r="F26" s="1"/>
      <c r="G26" s="15"/>
    </row>
    <row r="27" spans="1:7" ht="27" x14ac:dyDescent="0.3">
      <c r="A27" s="73" t="s">
        <v>246</v>
      </c>
      <c r="B27" s="87">
        <v>194</v>
      </c>
      <c r="C27" s="10"/>
      <c r="D27" s="1"/>
      <c r="E27" s="1"/>
      <c r="F27" s="1"/>
    </row>
    <row r="28" spans="1:7" ht="14.25" x14ac:dyDescent="0.3">
      <c r="A28" s="14" t="s">
        <v>247</v>
      </c>
      <c r="B28" s="1"/>
      <c r="C28" s="7"/>
      <c r="D28" s="1"/>
      <c r="E28" s="14"/>
      <c r="F28" s="72"/>
    </row>
    <row r="29" spans="1:7" ht="14.25" x14ac:dyDescent="0.3">
      <c r="A29" s="1"/>
      <c r="B29" s="1"/>
      <c r="C29" s="10"/>
      <c r="D29" s="1"/>
      <c r="E29" s="87">
        <v>156</v>
      </c>
      <c r="F29" s="1"/>
    </row>
    <row r="30" spans="1:7" ht="14.25" x14ac:dyDescent="0.3">
      <c r="A30" s="1"/>
      <c r="B30" s="1"/>
      <c r="C30" s="10"/>
      <c r="D30" s="1"/>
      <c r="E30" s="87">
        <f t="shared" ref="E30:E37" si="0">$E$29</f>
        <v>156</v>
      </c>
      <c r="F30" s="2"/>
    </row>
    <row r="31" spans="1:7" ht="14.25" x14ac:dyDescent="0.3">
      <c r="A31" s="1"/>
      <c r="B31" s="1"/>
      <c r="C31" s="10"/>
      <c r="D31" s="1"/>
      <c r="E31" s="87">
        <f t="shared" si="0"/>
        <v>156</v>
      </c>
      <c r="F31" s="2"/>
    </row>
    <row r="32" spans="1:7" ht="14.25" x14ac:dyDescent="0.3">
      <c r="A32" s="1"/>
      <c r="B32" s="1"/>
      <c r="C32" s="10"/>
      <c r="D32" s="1"/>
      <c r="E32" s="87">
        <f t="shared" si="0"/>
        <v>156</v>
      </c>
      <c r="F32" s="2"/>
    </row>
    <row r="33" spans="1:6" ht="14.25" x14ac:dyDescent="0.3">
      <c r="A33" s="1"/>
      <c r="B33" s="1"/>
      <c r="C33" s="11"/>
      <c r="D33" s="1"/>
      <c r="E33" s="87">
        <f t="shared" si="0"/>
        <v>156</v>
      </c>
      <c r="F33" s="148"/>
    </row>
    <row r="34" spans="1:6" ht="14.25" x14ac:dyDescent="0.3">
      <c r="A34" s="1"/>
      <c r="B34" s="1"/>
      <c r="C34" s="10"/>
      <c r="D34" s="1"/>
      <c r="E34" s="87">
        <f t="shared" si="0"/>
        <v>156</v>
      </c>
      <c r="F34" s="148"/>
    </row>
    <row r="35" spans="1:6" ht="14.25" x14ac:dyDescent="0.3">
      <c r="A35" s="1"/>
      <c r="B35" s="1"/>
      <c r="C35" s="10"/>
      <c r="D35" s="1"/>
      <c r="E35" s="87">
        <f t="shared" si="0"/>
        <v>156</v>
      </c>
      <c r="F35" s="148"/>
    </row>
    <row r="36" spans="1:6" ht="14.25" x14ac:dyDescent="0.3">
      <c r="A36" s="1"/>
      <c r="B36" s="1"/>
      <c r="C36" s="10"/>
      <c r="D36" s="1"/>
      <c r="E36" s="87">
        <f t="shared" si="0"/>
        <v>156</v>
      </c>
      <c r="F36" s="148"/>
    </row>
    <row r="37" spans="1:6" ht="14.25" x14ac:dyDescent="0.3">
      <c r="A37" s="1"/>
      <c r="B37" s="1"/>
      <c r="C37" s="10"/>
      <c r="D37" s="1"/>
      <c r="E37" s="87">
        <f t="shared" si="0"/>
        <v>156</v>
      </c>
      <c r="F37" s="148"/>
    </row>
    <row r="38" spans="1:6" ht="14.25" x14ac:dyDescent="0.3">
      <c r="A38" s="15"/>
      <c r="B38" s="15"/>
      <c r="C38" s="15"/>
      <c r="D38" s="31" t="s">
        <v>16</v>
      </c>
      <c r="E38" s="31" t="s">
        <v>38</v>
      </c>
      <c r="F38" s="1"/>
    </row>
    <row r="39" spans="1:6" ht="12.75" customHeight="1" x14ac:dyDescent="0.3">
      <c r="A39" s="21" t="s">
        <v>303</v>
      </c>
      <c r="B39" s="15"/>
      <c r="C39" s="15"/>
      <c r="D39" s="15"/>
      <c r="E39" s="31" t="s">
        <v>304</v>
      </c>
      <c r="F39" s="1"/>
    </row>
    <row r="40" spans="1:6" ht="27" x14ac:dyDescent="0.3">
      <c r="A40" s="15"/>
      <c r="B40" s="15"/>
      <c r="C40" s="15"/>
      <c r="D40" s="15"/>
      <c r="E40" s="176" t="s">
        <v>18</v>
      </c>
      <c r="F40" s="1"/>
    </row>
    <row r="41" spans="1:6" ht="12" customHeight="1" x14ac:dyDescent="0.3">
      <c r="A41" s="15"/>
      <c r="B41" s="15"/>
      <c r="C41" s="15"/>
      <c r="D41" s="15"/>
      <c r="E41" s="177" t="s">
        <v>15</v>
      </c>
      <c r="F41" s="1"/>
    </row>
    <row r="42" spans="1:6" ht="14.25" x14ac:dyDescent="0.3">
      <c r="A42" s="42"/>
      <c r="B42" s="42"/>
      <c r="C42" s="15"/>
      <c r="D42" s="15"/>
      <c r="E42" s="15"/>
    </row>
    <row r="43" spans="1:6" ht="15" customHeight="1" x14ac:dyDescent="0.25">
      <c r="A43" s="241" t="s">
        <v>280</v>
      </c>
    </row>
    <row r="45" spans="1:6" x14ac:dyDescent="0.25">
      <c r="A45" t="s">
        <v>281</v>
      </c>
    </row>
    <row r="47" spans="1:6" x14ac:dyDescent="0.25">
      <c r="A47" t="s">
        <v>282</v>
      </c>
    </row>
  </sheetData>
  <mergeCells count="1">
    <mergeCell ref="A3:G3"/>
  </mergeCells>
  <pageMargins left="0.25" right="0.25" top="0.75" bottom="0.75" header="0.3" footer="0.3"/>
  <pageSetup paperSize="9" orientation="portrait" verticalDpi="4294967295" r:id="rId1"/>
  <headerFooter>
    <oddHeader>&amp;C&amp;"Century Gothic,Bold"&amp;16Medics Order Form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="106" zoomScaleNormal="100" zoomScaleSheetLayoutView="106" workbookViewId="0">
      <selection activeCell="AA32" sqref="AA32"/>
    </sheetView>
  </sheetViews>
  <sheetFormatPr defaultRowHeight="13.5" x14ac:dyDescent="0.25"/>
  <cols>
    <col min="1" max="1" width="30.7109375" customWidth="1"/>
    <col min="2" max="2" width="18.7109375" customWidth="1"/>
    <col min="3" max="3" width="9.28515625" customWidth="1"/>
    <col min="4" max="4" width="9.7109375" customWidth="1"/>
    <col min="5" max="5" width="9.140625" customWidth="1"/>
    <col min="6" max="6" width="21.42578125" customWidth="1"/>
    <col min="7" max="7" width="6.7109375" hidden="1" customWidth="1"/>
    <col min="8" max="14" width="9.140625" hidden="1" customWidth="1"/>
    <col min="15" max="15" width="10.5703125" customWidth="1"/>
    <col min="16" max="16" width="1.140625" customWidth="1"/>
    <col min="17" max="21" width="9.140625" hidden="1" customWidth="1"/>
  </cols>
  <sheetData>
    <row r="1" spans="1:7" ht="29.25" customHeight="1" x14ac:dyDescent="0.25"/>
    <row r="2" spans="1:7" ht="0.75" hidden="1" customHeight="1" x14ac:dyDescent="0.25"/>
    <row r="3" spans="1:7" ht="17.25" thickBot="1" x14ac:dyDescent="0.35">
      <c r="A3" s="450"/>
      <c r="B3" s="451"/>
      <c r="C3" s="451"/>
      <c r="D3" s="451"/>
      <c r="E3" s="451"/>
      <c r="F3" s="451"/>
      <c r="G3" s="451"/>
    </row>
    <row r="4" spans="1:7" ht="17.25" thickBot="1" x14ac:dyDescent="0.35">
      <c r="A4" s="45" t="s">
        <v>34</v>
      </c>
      <c r="B4" s="46"/>
      <c r="C4" s="47"/>
      <c r="D4" s="47"/>
      <c r="E4" s="47"/>
      <c r="F4" s="47"/>
      <c r="G4" s="63"/>
    </row>
    <row r="5" spans="1:7" x14ac:dyDescent="0.25">
      <c r="A5" s="17"/>
      <c r="B5" s="4"/>
      <c r="C5" s="4"/>
      <c r="D5" s="4"/>
      <c r="E5" s="4"/>
      <c r="F5" s="4"/>
    </row>
    <row r="6" spans="1:7" x14ac:dyDescent="0.25">
      <c r="B6" s="19" t="s">
        <v>21</v>
      </c>
      <c r="C6" s="19"/>
      <c r="D6" s="19"/>
      <c r="E6" s="19"/>
    </row>
    <row r="7" spans="1:7" x14ac:dyDescent="0.25">
      <c r="C7" t="s">
        <v>19</v>
      </c>
    </row>
    <row r="8" spans="1:7" x14ac:dyDescent="0.25">
      <c r="C8" t="s">
        <v>241</v>
      </c>
    </row>
    <row r="9" spans="1:7" x14ac:dyDescent="0.25">
      <c r="C9" t="s">
        <v>20</v>
      </c>
    </row>
    <row r="11" spans="1:7" ht="15" x14ac:dyDescent="0.25">
      <c r="A11" s="48" t="s">
        <v>0</v>
      </c>
      <c r="B11" s="9"/>
      <c r="D11" s="48" t="s">
        <v>5</v>
      </c>
      <c r="E11" s="62"/>
      <c r="F11" s="23"/>
      <c r="G11" s="5"/>
    </row>
    <row r="12" spans="1:7" ht="15" x14ac:dyDescent="0.25">
      <c r="A12" s="48" t="s">
        <v>30</v>
      </c>
      <c r="B12" s="1"/>
      <c r="D12" s="48" t="s">
        <v>6</v>
      </c>
      <c r="E12" s="62"/>
      <c r="F12" s="1"/>
      <c r="G12" s="29"/>
    </row>
    <row r="13" spans="1:7" ht="15" x14ac:dyDescent="0.25">
      <c r="A13" s="48" t="s">
        <v>31</v>
      </c>
      <c r="B13" s="1"/>
    </row>
    <row r="14" spans="1:7" ht="15" x14ac:dyDescent="0.25">
      <c r="A14" s="48" t="s">
        <v>32</v>
      </c>
      <c r="B14" s="1"/>
    </row>
    <row r="15" spans="1:7" ht="15" x14ac:dyDescent="0.25">
      <c r="A15" s="48" t="s">
        <v>33</v>
      </c>
      <c r="B15" s="1"/>
    </row>
    <row r="16" spans="1:7" x14ac:dyDescent="0.25">
      <c r="C16" s="16"/>
    </row>
    <row r="17" spans="1:7" ht="15" x14ac:dyDescent="0.25">
      <c r="A17" s="48" t="s">
        <v>2</v>
      </c>
      <c r="B17" s="1"/>
      <c r="D17" s="48" t="s">
        <v>10</v>
      </c>
      <c r="E17" s="61"/>
      <c r="F17" s="1"/>
      <c r="G17" s="5"/>
    </row>
    <row r="18" spans="1:7" ht="15" x14ac:dyDescent="0.25">
      <c r="A18" s="48" t="s">
        <v>3</v>
      </c>
      <c r="B18" s="9"/>
      <c r="D18" s="62" t="s">
        <v>11</v>
      </c>
      <c r="E18" s="81"/>
      <c r="F18" s="1"/>
      <c r="G18" s="29"/>
    </row>
    <row r="19" spans="1:7" ht="15" x14ac:dyDescent="0.25">
      <c r="A19" s="48" t="s">
        <v>4</v>
      </c>
      <c r="B19" s="9"/>
    </row>
    <row r="20" spans="1:7" ht="15" x14ac:dyDescent="0.25">
      <c r="A20" s="17"/>
      <c r="B20" s="17"/>
      <c r="C20" s="16"/>
      <c r="D20" s="25"/>
      <c r="E20" s="25"/>
      <c r="F20" s="24"/>
    </row>
    <row r="21" spans="1:7" x14ac:dyDescent="0.25">
      <c r="A21" s="17"/>
      <c r="B21" s="17"/>
      <c r="C21" s="16"/>
    </row>
    <row r="22" spans="1:7" x14ac:dyDescent="0.25">
      <c r="B22" s="16"/>
      <c r="C22" s="16"/>
    </row>
    <row r="23" spans="1:7" ht="14.25" x14ac:dyDescent="0.3">
      <c r="D23" s="18"/>
      <c r="E23" s="18"/>
    </row>
    <row r="24" spans="1:7" ht="42" customHeight="1" x14ac:dyDescent="0.25">
      <c r="A24" s="23" t="s">
        <v>12</v>
      </c>
      <c r="B24" s="26" t="s">
        <v>13</v>
      </c>
      <c r="C24" s="147" t="s">
        <v>35</v>
      </c>
      <c r="D24" s="26" t="s">
        <v>37</v>
      </c>
      <c r="E24" s="26" t="s">
        <v>36</v>
      </c>
      <c r="F24" s="27" t="s">
        <v>15</v>
      </c>
    </row>
    <row r="25" spans="1:7" ht="14.25" x14ac:dyDescent="0.3">
      <c r="A25" s="14" t="s">
        <v>244</v>
      </c>
      <c r="B25" s="157" t="s">
        <v>248</v>
      </c>
      <c r="C25" s="11"/>
      <c r="D25" s="1"/>
      <c r="E25" s="1"/>
      <c r="F25" s="1"/>
      <c r="G25" s="15"/>
    </row>
    <row r="26" spans="1:7" ht="14.25" x14ac:dyDescent="0.3">
      <c r="A26" s="14" t="s">
        <v>245</v>
      </c>
      <c r="B26" s="87">
        <v>156</v>
      </c>
      <c r="C26" s="10"/>
      <c r="D26" s="1"/>
      <c r="E26" s="1"/>
      <c r="F26" s="1"/>
      <c r="G26" s="15"/>
    </row>
    <row r="27" spans="1:7" ht="14.25" x14ac:dyDescent="0.3">
      <c r="A27" s="14" t="s">
        <v>246</v>
      </c>
      <c r="B27" s="87">
        <v>194</v>
      </c>
      <c r="C27" s="10"/>
      <c r="D27" s="1"/>
      <c r="E27" s="1"/>
      <c r="F27" s="1"/>
    </row>
    <row r="28" spans="1:7" ht="14.25" x14ac:dyDescent="0.3">
      <c r="A28" s="14" t="s">
        <v>247</v>
      </c>
      <c r="B28" s="1"/>
      <c r="C28" s="7"/>
      <c r="D28" s="1"/>
      <c r="E28" s="1"/>
      <c r="F28" s="72"/>
    </row>
    <row r="29" spans="1:7" x14ac:dyDescent="0.25">
      <c r="A29" s="1"/>
      <c r="B29" s="1"/>
      <c r="C29" s="10"/>
      <c r="D29" s="1"/>
      <c r="E29" s="145">
        <v>156</v>
      </c>
      <c r="F29" s="1"/>
    </row>
    <row r="30" spans="1:7" x14ac:dyDescent="0.25">
      <c r="A30" s="1"/>
      <c r="B30" s="1"/>
      <c r="C30" s="10"/>
      <c r="D30" s="1"/>
      <c r="E30" s="145">
        <f t="shared" ref="E30:E37" si="0">$E$29</f>
        <v>156</v>
      </c>
      <c r="F30" s="2"/>
    </row>
    <row r="31" spans="1:7" x14ac:dyDescent="0.25">
      <c r="A31" s="1"/>
      <c r="B31" s="1"/>
      <c r="C31" s="10"/>
      <c r="D31" s="1"/>
      <c r="E31" s="145">
        <f t="shared" si="0"/>
        <v>156</v>
      </c>
      <c r="F31" s="2"/>
    </row>
    <row r="32" spans="1:7" x14ac:dyDescent="0.25">
      <c r="A32" s="1"/>
      <c r="B32" s="1"/>
      <c r="C32" s="10"/>
      <c r="D32" s="1"/>
      <c r="E32" s="145">
        <f t="shared" si="0"/>
        <v>156</v>
      </c>
      <c r="F32" s="2"/>
    </row>
    <row r="33" spans="1:6" x14ac:dyDescent="0.25">
      <c r="A33" s="1"/>
      <c r="B33" s="1"/>
      <c r="C33" s="11"/>
      <c r="D33" s="1"/>
      <c r="E33" s="145">
        <f t="shared" si="0"/>
        <v>156</v>
      </c>
      <c r="F33" s="148"/>
    </row>
    <row r="34" spans="1:6" x14ac:dyDescent="0.25">
      <c r="A34" s="1"/>
      <c r="B34" s="1"/>
      <c r="C34" s="10"/>
      <c r="D34" s="1"/>
      <c r="E34" s="145">
        <f t="shared" si="0"/>
        <v>156</v>
      </c>
      <c r="F34" s="148"/>
    </row>
    <row r="35" spans="1:6" x14ac:dyDescent="0.25">
      <c r="A35" s="1"/>
      <c r="B35" s="1"/>
      <c r="C35" s="10"/>
      <c r="D35" s="1"/>
      <c r="E35" s="145">
        <f t="shared" si="0"/>
        <v>156</v>
      </c>
      <c r="F35" s="148"/>
    </row>
    <row r="36" spans="1:6" x14ac:dyDescent="0.25">
      <c r="A36" s="1"/>
      <c r="B36" s="1"/>
      <c r="C36" s="10"/>
      <c r="D36" s="1"/>
      <c r="E36" s="145">
        <f t="shared" si="0"/>
        <v>156</v>
      </c>
      <c r="F36" s="148"/>
    </row>
    <row r="37" spans="1:6" x14ac:dyDescent="0.25">
      <c r="A37" s="1"/>
      <c r="B37" s="1"/>
      <c r="C37" s="10"/>
      <c r="D37" s="1"/>
      <c r="E37" s="145">
        <f t="shared" si="0"/>
        <v>156</v>
      </c>
      <c r="F37" s="148"/>
    </row>
    <row r="38" spans="1:6" x14ac:dyDescent="0.25">
      <c r="D38" s="146" t="s">
        <v>16</v>
      </c>
      <c r="E38" t="s">
        <v>38</v>
      </c>
      <c r="F38" s="1"/>
    </row>
    <row r="39" spans="1:6" ht="12.75" customHeight="1" x14ac:dyDescent="0.3">
      <c r="A39" s="28" t="s">
        <v>299</v>
      </c>
      <c r="E39" t="s">
        <v>38</v>
      </c>
      <c r="F39" s="1"/>
    </row>
    <row r="40" spans="1:6" ht="27.75" thickBot="1" x14ac:dyDescent="0.3">
      <c r="E40" s="140" t="s">
        <v>18</v>
      </c>
      <c r="F40" s="1"/>
    </row>
    <row r="41" spans="1:6" ht="18" customHeight="1" thickBot="1" x14ac:dyDescent="0.3">
      <c r="E41" s="292" t="s">
        <v>15</v>
      </c>
      <c r="F41" s="5"/>
    </row>
    <row r="42" spans="1:6" x14ac:dyDescent="0.25">
      <c r="A42" s="42"/>
      <c r="B42" s="42"/>
    </row>
    <row r="43" spans="1:6" ht="19.5" customHeight="1" x14ac:dyDescent="0.25">
      <c r="A43" s="241" t="s">
        <v>280</v>
      </c>
    </row>
    <row r="44" spans="1:6" ht="14.25" x14ac:dyDescent="0.3">
      <c r="F44" s="209"/>
    </row>
    <row r="45" spans="1:6" x14ac:dyDescent="0.25">
      <c r="A45" t="s">
        <v>281</v>
      </c>
    </row>
    <row r="47" spans="1:6" x14ac:dyDescent="0.25">
      <c r="A47" t="s">
        <v>282</v>
      </c>
    </row>
  </sheetData>
  <mergeCells count="1">
    <mergeCell ref="A3:G3"/>
  </mergeCells>
  <pageMargins left="0.25" right="0.25" top="0.75" bottom="0.75" header="0.3" footer="0.3"/>
  <pageSetup paperSize="9" scale="99" orientation="portrait" verticalDpi="4294967295" r:id="rId1"/>
  <headerFooter>
    <oddHeader>&amp;C&amp;"Century Gothic,Bold"&amp;16Medics Order Form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view="pageBreakPreview" zoomScaleNormal="100" zoomScaleSheetLayoutView="100" workbookViewId="0">
      <selection activeCell="Q86" sqref="Q86"/>
    </sheetView>
  </sheetViews>
  <sheetFormatPr defaultRowHeight="13.5" x14ac:dyDescent="0.25"/>
  <cols>
    <col min="1" max="1" width="19.28515625" customWidth="1"/>
    <col min="2" max="2" width="15.85546875" customWidth="1"/>
    <col min="3" max="3" width="12" customWidth="1"/>
    <col min="4" max="4" width="12.28515625" customWidth="1"/>
    <col min="5" max="5" width="12.85546875" customWidth="1"/>
    <col min="6" max="6" width="12.28515625" customWidth="1"/>
    <col min="7" max="7" width="9.85546875" hidden="1" customWidth="1"/>
    <col min="8" max="8" width="13.5703125" hidden="1" customWidth="1"/>
    <col min="9" max="16" width="9.140625" hidden="1" customWidth="1"/>
    <col min="17" max="17" width="18.28515625" customWidth="1"/>
    <col min="18" max="18" width="9.140625" hidden="1" customWidth="1"/>
  </cols>
  <sheetData>
    <row r="1" spans="1:18" ht="28.5" customHeight="1" x14ac:dyDescent="0.25"/>
    <row r="2" spans="1:18" ht="17.25" customHeight="1" x14ac:dyDescent="0.25">
      <c r="A2" s="365" t="s">
        <v>320</v>
      </c>
      <c r="B2" s="392" t="s">
        <v>321</v>
      </c>
      <c r="C2" s="392"/>
      <c r="E2" s="392" t="s">
        <v>328</v>
      </c>
      <c r="F2" s="392"/>
    </row>
    <row r="3" spans="1:18" ht="15" customHeight="1" x14ac:dyDescent="0.25">
      <c r="B3" s="392" t="s">
        <v>322</v>
      </c>
      <c r="C3" s="392"/>
      <c r="E3" s="392" t="s">
        <v>323</v>
      </c>
      <c r="F3" s="392"/>
    </row>
    <row r="4" spans="1:18" ht="17.25" customHeight="1" x14ac:dyDescent="0.3">
      <c r="B4" s="366"/>
      <c r="C4" s="366"/>
      <c r="E4" s="393" t="s">
        <v>334</v>
      </c>
      <c r="F4" s="393"/>
    </row>
    <row r="5" spans="1:18" ht="17.25" customHeight="1" thickBot="1" x14ac:dyDescent="0.3">
      <c r="A5" s="387" t="s">
        <v>324</v>
      </c>
      <c r="B5" s="387"/>
      <c r="C5" s="387"/>
      <c r="D5" s="387"/>
      <c r="E5" s="387"/>
      <c r="F5" s="387"/>
      <c r="G5" s="387"/>
      <c r="H5" s="387"/>
      <c r="I5" s="387"/>
    </row>
    <row r="6" spans="1:18" ht="15.75" thickBot="1" x14ac:dyDescent="0.3">
      <c r="A6" s="388" t="s">
        <v>342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66"/>
    </row>
    <row r="7" spans="1:18" x14ac:dyDescent="0.25">
      <c r="A7" s="17"/>
      <c r="B7" s="4"/>
      <c r="C7" s="4"/>
      <c r="D7" s="4"/>
      <c r="E7" s="4"/>
      <c r="F7" s="4"/>
      <c r="G7" s="4"/>
      <c r="H7" s="4"/>
    </row>
    <row r="8" spans="1:18" ht="14.25" x14ac:dyDescent="0.3">
      <c r="A8" s="209"/>
      <c r="B8" s="209" t="s">
        <v>318</v>
      </c>
      <c r="C8" s="390" t="s">
        <v>319</v>
      </c>
      <c r="D8" s="390"/>
      <c r="E8" s="390"/>
      <c r="F8" s="209"/>
    </row>
    <row r="9" spans="1:18" ht="14.25" x14ac:dyDescent="0.3">
      <c r="A9" s="209"/>
      <c r="B9" s="209"/>
      <c r="C9" s="390" t="s">
        <v>19</v>
      </c>
      <c r="D9" s="390"/>
      <c r="E9" s="390"/>
      <c r="F9" s="209"/>
    </row>
    <row r="10" spans="1:18" ht="14.25" x14ac:dyDescent="0.3">
      <c r="A10" s="209"/>
      <c r="B10" s="209"/>
      <c r="C10" s="390" t="s">
        <v>241</v>
      </c>
      <c r="D10" s="390"/>
      <c r="E10" s="390"/>
      <c r="F10" s="209"/>
    </row>
    <row r="11" spans="1:18" ht="14.25" x14ac:dyDescent="0.3">
      <c r="A11" s="209"/>
      <c r="B11" s="209"/>
      <c r="C11" s="390" t="s">
        <v>20</v>
      </c>
      <c r="D11" s="390"/>
      <c r="E11" s="390"/>
      <c r="F11" s="209"/>
    </row>
    <row r="12" spans="1:18" ht="14.25" x14ac:dyDescent="0.3">
      <c r="A12" s="209"/>
      <c r="B12" s="209"/>
      <c r="C12" s="209"/>
      <c r="D12" s="209"/>
      <c r="E12" s="209"/>
      <c r="F12" s="209"/>
    </row>
    <row r="13" spans="1:18" ht="14.25" x14ac:dyDescent="0.3">
      <c r="A13" s="207" t="s">
        <v>0</v>
      </c>
      <c r="B13" s="221"/>
      <c r="C13" s="208"/>
      <c r="D13" s="209"/>
      <c r="E13" s="207" t="s">
        <v>5</v>
      </c>
      <c r="F13" s="218"/>
      <c r="G13" s="30"/>
      <c r="H13" s="82"/>
      <c r="I13" s="82"/>
      <c r="J13" s="82"/>
      <c r="K13" s="82"/>
      <c r="L13" s="82"/>
      <c r="M13" s="82"/>
      <c r="N13" s="82"/>
      <c r="O13" s="82"/>
      <c r="P13" s="82"/>
      <c r="Q13" s="72"/>
      <c r="R13" s="6"/>
    </row>
    <row r="14" spans="1:18" ht="14.25" x14ac:dyDescent="0.3">
      <c r="A14" s="207" t="s">
        <v>1</v>
      </c>
      <c r="B14" s="221"/>
      <c r="C14" s="208"/>
      <c r="D14" s="209"/>
      <c r="E14" s="379" t="s">
        <v>6</v>
      </c>
      <c r="F14" s="380"/>
      <c r="G14" s="7"/>
      <c r="H14" s="11"/>
      <c r="I14" s="11"/>
      <c r="J14" s="11"/>
      <c r="K14" s="11"/>
      <c r="L14" s="11"/>
      <c r="M14" s="11"/>
      <c r="N14" s="11"/>
      <c r="O14" s="11"/>
      <c r="P14" s="11"/>
      <c r="Q14" s="1"/>
      <c r="R14" s="5"/>
    </row>
    <row r="15" spans="1:18" ht="14.25" x14ac:dyDescent="0.3">
      <c r="A15" s="208"/>
      <c r="B15" s="221"/>
      <c r="C15" s="208"/>
      <c r="D15" s="209"/>
      <c r="E15" s="215"/>
      <c r="F15" s="2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4.25" x14ac:dyDescent="0.3">
      <c r="A16" s="208"/>
      <c r="B16" s="221"/>
      <c r="C16" s="208"/>
      <c r="D16" s="209"/>
      <c r="E16" s="207" t="s">
        <v>22</v>
      </c>
      <c r="F16" s="218"/>
      <c r="G16" s="30"/>
      <c r="H16" s="82"/>
      <c r="I16" s="82"/>
      <c r="J16" s="82"/>
      <c r="K16" s="82"/>
      <c r="L16" s="82"/>
      <c r="M16" s="82"/>
      <c r="N16" s="82"/>
      <c r="O16" s="82"/>
      <c r="P16" s="82"/>
      <c r="Q16" s="1"/>
    </row>
    <row r="17" spans="1:18" ht="14.25" x14ac:dyDescent="0.3">
      <c r="A17" s="209"/>
      <c r="B17" s="209"/>
      <c r="C17" s="209"/>
      <c r="D17" s="209"/>
      <c r="E17" s="379" t="s">
        <v>7</v>
      </c>
      <c r="F17" s="380"/>
      <c r="G17" s="30"/>
      <c r="H17" s="82"/>
      <c r="I17" s="82"/>
      <c r="J17" s="82"/>
      <c r="K17" s="82"/>
      <c r="L17" s="82"/>
      <c r="M17" s="82"/>
      <c r="N17" s="82"/>
      <c r="O17" s="82"/>
      <c r="P17" s="82"/>
      <c r="Q17" s="1"/>
    </row>
    <row r="18" spans="1:18" ht="14.25" x14ac:dyDescent="0.3">
      <c r="A18" s="207" t="s">
        <v>2</v>
      </c>
      <c r="B18" s="221"/>
      <c r="C18" s="208"/>
      <c r="D18" s="209"/>
      <c r="E18" s="379" t="s">
        <v>8</v>
      </c>
      <c r="F18" s="380"/>
      <c r="G18" s="30"/>
      <c r="H18" s="82"/>
      <c r="I18" s="82"/>
      <c r="J18" s="82"/>
      <c r="K18" s="82"/>
      <c r="L18" s="82"/>
      <c r="M18" s="82"/>
      <c r="N18" s="82"/>
      <c r="O18" s="82"/>
      <c r="P18" s="82"/>
      <c r="Q18" s="1"/>
    </row>
    <row r="19" spans="1:18" ht="14.25" x14ac:dyDescent="0.3">
      <c r="A19" s="207" t="s">
        <v>3</v>
      </c>
      <c r="B19" s="221"/>
      <c r="C19" s="208"/>
      <c r="D19" s="209"/>
      <c r="E19" s="379" t="s">
        <v>9</v>
      </c>
      <c r="F19" s="380"/>
      <c r="G19" s="7"/>
      <c r="H19" s="11"/>
      <c r="I19" s="11"/>
      <c r="J19" s="11"/>
      <c r="K19" s="11"/>
      <c r="L19" s="11"/>
      <c r="M19" s="11"/>
      <c r="N19" s="11"/>
      <c r="O19" s="11"/>
      <c r="P19" s="11"/>
      <c r="Q19" s="1"/>
    </row>
    <row r="20" spans="1:18" ht="14.25" x14ac:dyDescent="0.3">
      <c r="A20" s="207" t="s">
        <v>4</v>
      </c>
      <c r="B20" s="221"/>
      <c r="C20" s="208"/>
      <c r="D20" s="209"/>
      <c r="E20" s="215"/>
      <c r="F20" s="20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25" x14ac:dyDescent="0.3">
      <c r="A21" s="208"/>
      <c r="B21" s="208"/>
      <c r="C21" s="208"/>
      <c r="D21" s="209"/>
      <c r="E21" s="379" t="s">
        <v>10</v>
      </c>
      <c r="F21" s="380"/>
      <c r="G21" s="30"/>
      <c r="H21" s="82"/>
      <c r="I21" s="82"/>
      <c r="J21" s="82"/>
      <c r="K21" s="82"/>
      <c r="L21" s="82"/>
      <c r="M21" s="82"/>
      <c r="N21" s="82"/>
      <c r="O21" s="82"/>
      <c r="P21" s="82"/>
      <c r="Q21" s="72"/>
      <c r="R21" s="6"/>
    </row>
    <row r="22" spans="1:18" ht="14.25" x14ac:dyDescent="0.3">
      <c r="A22" s="208"/>
      <c r="B22" s="215"/>
      <c r="C22" s="215"/>
      <c r="D22" s="209"/>
      <c r="E22" s="379" t="s">
        <v>11</v>
      </c>
      <c r="F22" s="380"/>
      <c r="G22" s="7"/>
      <c r="H22" s="11"/>
      <c r="I22" s="11"/>
      <c r="J22" s="11"/>
      <c r="K22" s="11"/>
      <c r="L22" s="11"/>
      <c r="M22" s="11"/>
      <c r="N22" s="11"/>
      <c r="O22" s="11"/>
      <c r="P22" s="11"/>
      <c r="Q22" s="1"/>
      <c r="R22" s="5"/>
    </row>
    <row r="23" spans="1:18" ht="14.25" x14ac:dyDescent="0.3">
      <c r="A23" s="209"/>
      <c r="B23" s="209"/>
      <c r="C23" s="209"/>
      <c r="D23" s="209"/>
      <c r="E23" s="209"/>
      <c r="F23" s="209"/>
      <c r="G23" s="18"/>
    </row>
    <row r="24" spans="1:18" ht="63.75" customHeight="1" x14ac:dyDescent="0.25">
      <c r="A24" s="375" t="s">
        <v>317</v>
      </c>
      <c r="B24" s="376"/>
      <c r="C24" s="212" t="s">
        <v>54</v>
      </c>
      <c r="D24" s="211" t="s">
        <v>55</v>
      </c>
      <c r="E24" s="212" t="s">
        <v>113</v>
      </c>
      <c r="F24" s="212" t="s">
        <v>14</v>
      </c>
      <c r="G24" s="244" t="e">
        <f>#REF!</f>
        <v>#REF!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46" t="s">
        <v>68</v>
      </c>
    </row>
    <row r="25" spans="1:18" ht="14.25" x14ac:dyDescent="0.3">
      <c r="A25" s="127" t="s">
        <v>56</v>
      </c>
      <c r="B25" s="12"/>
      <c r="C25" s="14"/>
      <c r="D25" s="14"/>
      <c r="E25" s="77"/>
      <c r="F25" s="32"/>
      <c r="G25" s="1"/>
      <c r="H25" s="15"/>
      <c r="Q25" s="60"/>
    </row>
    <row r="26" spans="1:18" ht="14.25" x14ac:dyDescent="0.3">
      <c r="A26" s="381" t="s">
        <v>340</v>
      </c>
      <c r="B26" s="382"/>
      <c r="C26" s="87">
        <v>459</v>
      </c>
      <c r="D26" s="129"/>
      <c r="E26" s="109">
        <v>556</v>
      </c>
      <c r="F26" s="32"/>
      <c r="G26" s="1"/>
      <c r="H26" s="15"/>
      <c r="Q26" s="294">
        <f>(C26*D26) + (E26*F26)</f>
        <v>0</v>
      </c>
    </row>
    <row r="27" spans="1:18" ht="28.5" customHeight="1" x14ac:dyDescent="0.3">
      <c r="A27" s="383" t="s">
        <v>341</v>
      </c>
      <c r="B27" s="384"/>
      <c r="C27" s="87"/>
      <c r="D27" s="129"/>
      <c r="E27" s="109"/>
      <c r="F27" s="32"/>
      <c r="G27" s="1"/>
      <c r="H27" s="15"/>
      <c r="Q27" s="294">
        <f>(C27*D27) + (E27*D27*F27)</f>
        <v>0</v>
      </c>
    </row>
    <row r="28" spans="1:18" ht="14.25" x14ac:dyDescent="0.3">
      <c r="A28" s="15"/>
      <c r="E28" s="43" t="s">
        <v>266</v>
      </c>
      <c r="F28" s="43"/>
      <c r="G28" s="39"/>
      <c r="Q28" s="294">
        <f>Q26+Q27</f>
        <v>0</v>
      </c>
    </row>
    <row r="29" spans="1:18" ht="14.25" x14ac:dyDescent="0.3">
      <c r="A29" s="21" t="s">
        <v>298</v>
      </c>
      <c r="B29" s="15"/>
      <c r="C29" s="15"/>
      <c r="D29" s="15"/>
      <c r="G29" s="1"/>
      <c r="Q29" s="60"/>
    </row>
    <row r="30" spans="1:18" ht="12.75" customHeight="1" x14ac:dyDescent="0.3">
      <c r="A30" s="15"/>
      <c r="B30" s="371"/>
      <c r="F30" s="20" t="s">
        <v>18</v>
      </c>
      <c r="G30" s="1"/>
      <c r="Q30" s="294">
        <f>Q28*14%</f>
        <v>0</v>
      </c>
    </row>
    <row r="31" spans="1:18" ht="14.25" x14ac:dyDescent="0.3">
      <c r="A31" s="15"/>
      <c r="B31" s="371"/>
      <c r="F31" s="16" t="s">
        <v>15</v>
      </c>
      <c r="G31" s="1"/>
      <c r="Q31" s="294">
        <f>Q28+Q30</f>
        <v>0</v>
      </c>
    </row>
    <row r="33" spans="1:17" ht="14.25" x14ac:dyDescent="0.3">
      <c r="A33" s="247" t="s">
        <v>280</v>
      </c>
      <c r="B33" s="209"/>
    </row>
    <row r="34" spans="1:17" ht="14.25" x14ac:dyDescent="0.3">
      <c r="A34" s="209"/>
      <c r="B34" s="209"/>
    </row>
    <row r="35" spans="1:17" ht="14.25" x14ac:dyDescent="0.3">
      <c r="A35" s="209" t="s">
        <v>281</v>
      </c>
      <c r="B35" s="209"/>
    </row>
    <row r="36" spans="1:17" ht="14.25" x14ac:dyDescent="0.3">
      <c r="A36" s="209"/>
      <c r="B36" s="209"/>
    </row>
    <row r="37" spans="1:17" ht="14.25" x14ac:dyDescent="0.3">
      <c r="A37" s="209" t="s">
        <v>282</v>
      </c>
      <c r="B37" s="209"/>
    </row>
    <row r="38" spans="1:17" ht="14.25" x14ac:dyDescent="0.3">
      <c r="A38" s="209"/>
      <c r="B38" s="209"/>
    </row>
    <row r="39" spans="1:17" ht="14.25" x14ac:dyDescent="0.3">
      <c r="A39" s="391" t="s">
        <v>343</v>
      </c>
      <c r="B39" s="391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</row>
    <row r="40" spans="1:17" ht="14.25" x14ac:dyDescent="0.3">
      <c r="A40" s="369"/>
      <c r="B40" s="369"/>
    </row>
    <row r="41" spans="1:17" x14ac:dyDescent="0.25">
      <c r="A41" s="385" t="s">
        <v>329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1:17" ht="14.25" x14ac:dyDescent="0.3">
      <c r="A42" s="386" t="s">
        <v>330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1:17" ht="14.25" x14ac:dyDescent="0.3">
      <c r="A43" s="386" t="s">
        <v>331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1:17" ht="27.75" customHeight="1" x14ac:dyDescent="0.3">
      <c r="A44" s="394" t="s">
        <v>333</v>
      </c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</row>
    <row r="45" spans="1:17" ht="27" customHeight="1" x14ac:dyDescent="0.3">
      <c r="A45" s="394" t="s">
        <v>332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</row>
    <row r="46" spans="1:17" ht="14.25" x14ac:dyDescent="0.3">
      <c r="A46" s="209"/>
      <c r="B46" s="209"/>
    </row>
    <row r="47" spans="1:17" ht="14.25" x14ac:dyDescent="0.3">
      <c r="A47" s="209"/>
      <c r="B47" s="209"/>
    </row>
    <row r="48" spans="1:17" ht="14.25" x14ac:dyDescent="0.3">
      <c r="A48" s="209"/>
      <c r="B48" s="209"/>
    </row>
    <row r="49" spans="1:7" ht="14.25" x14ac:dyDescent="0.3">
      <c r="A49" s="209"/>
      <c r="B49" s="209"/>
    </row>
    <row r="50" spans="1:7" ht="13.5" customHeight="1" x14ac:dyDescent="0.3">
      <c r="A50" s="209"/>
      <c r="B50" s="209"/>
    </row>
    <row r="51" spans="1:7" ht="14.25" x14ac:dyDescent="0.3">
      <c r="A51" s="209"/>
      <c r="B51" s="209"/>
    </row>
    <row r="52" spans="1:7" ht="14.25" x14ac:dyDescent="0.3">
      <c r="A52" s="209"/>
      <c r="B52" s="209"/>
      <c r="C52" s="370" t="s">
        <v>325</v>
      </c>
      <c r="D52" s="370"/>
    </row>
    <row r="53" spans="1:7" ht="14.25" x14ac:dyDescent="0.3">
      <c r="A53" s="209"/>
      <c r="B53" s="209"/>
    </row>
    <row r="54" spans="1:7" ht="14.25" x14ac:dyDescent="0.3">
      <c r="A54" s="209"/>
      <c r="B54" s="209"/>
    </row>
    <row r="55" spans="1:7" ht="14.25" x14ac:dyDescent="0.3">
      <c r="A55" s="15"/>
      <c r="B55" s="15"/>
    </row>
    <row r="56" spans="1:7" ht="14.25" x14ac:dyDescent="0.3">
      <c r="A56" s="15"/>
      <c r="B56" s="15"/>
    </row>
    <row r="57" spans="1:7" ht="14.25" x14ac:dyDescent="0.3">
      <c r="A57" s="15"/>
      <c r="B57" s="15"/>
    </row>
    <row r="58" spans="1:7" ht="14.25" x14ac:dyDescent="0.3">
      <c r="A58" s="15" t="s">
        <v>176</v>
      </c>
      <c r="B58" s="15"/>
    </row>
    <row r="59" spans="1:7" ht="14.25" x14ac:dyDescent="0.3">
      <c r="A59" s="15" t="s">
        <v>177</v>
      </c>
      <c r="B59" s="15"/>
    </row>
    <row r="60" spans="1:7" ht="12.75" customHeight="1" x14ac:dyDescent="0.3">
      <c r="A60" s="15" t="s">
        <v>3</v>
      </c>
      <c r="B60" s="15"/>
    </row>
    <row r="61" spans="1:7" ht="14.25" x14ac:dyDescent="0.3">
      <c r="A61" s="15"/>
      <c r="B61" s="15"/>
    </row>
    <row r="62" spans="1:7" ht="14.25" x14ac:dyDescent="0.3">
      <c r="A62" s="143" t="s">
        <v>178</v>
      </c>
      <c r="B62" s="143"/>
      <c r="C62" s="143"/>
      <c r="D62" s="15"/>
      <c r="E62" s="15"/>
      <c r="F62" s="15"/>
      <c r="G62" s="15"/>
    </row>
    <row r="63" spans="1:7" x14ac:dyDescent="0.25">
      <c r="A63" s="143" t="s">
        <v>179</v>
      </c>
      <c r="B63" s="143"/>
      <c r="C63" s="143"/>
      <c r="D63" s="143"/>
      <c r="E63" s="143"/>
      <c r="F63" s="143"/>
      <c r="G63" s="143"/>
    </row>
    <row r="64" spans="1:7" ht="14.25" x14ac:dyDescent="0.3">
      <c r="A64" s="15"/>
      <c r="B64" s="15"/>
      <c r="C64" s="15"/>
      <c r="D64" s="15"/>
      <c r="E64" s="15"/>
      <c r="F64" s="15"/>
      <c r="G64" s="15"/>
    </row>
    <row r="65" spans="1:17" ht="14.25" x14ac:dyDescent="0.3">
      <c r="A65" s="15" t="s">
        <v>180</v>
      </c>
      <c r="B65" s="15"/>
      <c r="C65" s="15"/>
      <c r="D65" s="15"/>
      <c r="E65" s="15"/>
      <c r="F65" s="15"/>
      <c r="G65" s="15"/>
    </row>
    <row r="66" spans="1:17" ht="14.25" x14ac:dyDescent="0.3">
      <c r="A66" s="393" t="s">
        <v>335</v>
      </c>
      <c r="B66" s="393"/>
      <c r="C66" s="393"/>
      <c r="D66" s="15"/>
      <c r="E66" s="15"/>
      <c r="F66" s="15"/>
      <c r="G66" s="15"/>
    </row>
    <row r="67" spans="1:17" ht="14.25" x14ac:dyDescent="0.3">
      <c r="A67" s="393" t="s">
        <v>336</v>
      </c>
      <c r="B67" s="393"/>
      <c r="C67" s="393"/>
      <c r="D67" s="393"/>
      <c r="E67" s="393"/>
      <c r="F67" s="15"/>
      <c r="G67" s="15"/>
    </row>
    <row r="68" spans="1:17" ht="14.25" x14ac:dyDescent="0.3">
      <c r="A68" s="15" t="s">
        <v>183</v>
      </c>
      <c r="B68" s="15"/>
      <c r="C68" s="15"/>
      <c r="D68" s="15"/>
      <c r="E68" s="15"/>
      <c r="F68" s="15"/>
      <c r="G68" s="15"/>
    </row>
    <row r="69" spans="1:17" ht="14.25" x14ac:dyDescent="0.3">
      <c r="A69" s="15" t="s">
        <v>184</v>
      </c>
      <c r="B69" s="15"/>
      <c r="C69" s="15"/>
      <c r="D69" s="15"/>
      <c r="E69" s="15"/>
      <c r="F69" s="15"/>
      <c r="G69" s="15"/>
    </row>
    <row r="70" spans="1:17" ht="14.25" x14ac:dyDescent="0.3">
      <c r="A70" s="393" t="s">
        <v>337</v>
      </c>
      <c r="B70" s="393"/>
      <c r="C70" s="393"/>
      <c r="D70" s="15"/>
      <c r="E70" s="15"/>
      <c r="F70" s="15"/>
      <c r="G70" s="15"/>
    </row>
    <row r="71" spans="1:17" ht="14.25" x14ac:dyDescent="0.3">
      <c r="A71" s="393" t="s">
        <v>327</v>
      </c>
      <c r="B71" s="393"/>
      <c r="C71" s="393"/>
      <c r="D71" s="393"/>
      <c r="E71" s="393"/>
      <c r="F71" s="15"/>
      <c r="G71" s="15"/>
    </row>
    <row r="72" spans="1:17" ht="14.25" x14ac:dyDescent="0.3">
      <c r="A72" s="15" t="s">
        <v>187</v>
      </c>
      <c r="B72" s="15"/>
      <c r="C72" s="15"/>
      <c r="D72" s="15"/>
      <c r="E72" s="15"/>
      <c r="F72" s="15"/>
      <c r="G72" s="15"/>
    </row>
    <row r="73" spans="1:17" ht="14.25" x14ac:dyDescent="0.3">
      <c r="A73" s="15" t="s">
        <v>188</v>
      </c>
      <c r="B73" s="15"/>
      <c r="C73" s="15"/>
      <c r="D73" s="15"/>
      <c r="E73" s="15"/>
      <c r="F73" s="15"/>
      <c r="G73" s="15"/>
    </row>
    <row r="74" spans="1:17" ht="27.75" customHeight="1" x14ac:dyDescent="0.25">
      <c r="A74" s="395" t="s">
        <v>190</v>
      </c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</row>
    <row r="75" spans="1:17" ht="13.5" customHeight="1" x14ac:dyDescent="0.3">
      <c r="A75" s="15"/>
      <c r="B75" s="15"/>
      <c r="C75" s="15"/>
      <c r="D75" s="15"/>
      <c r="E75" s="15"/>
      <c r="F75" s="15"/>
      <c r="G75" s="15"/>
    </row>
    <row r="76" spans="1:17" ht="14.25" x14ac:dyDescent="0.3">
      <c r="A76" s="143" t="s">
        <v>326</v>
      </c>
      <c r="B76" s="143"/>
      <c r="C76" s="143"/>
      <c r="D76" s="143"/>
      <c r="E76" s="143"/>
      <c r="F76" s="143"/>
      <c r="G76" s="15"/>
    </row>
    <row r="77" spans="1:17" x14ac:dyDescent="0.25">
      <c r="A77" s="143" t="s">
        <v>193</v>
      </c>
      <c r="B77" s="143"/>
      <c r="C77" s="143"/>
      <c r="D77" s="143"/>
      <c r="E77" s="143"/>
      <c r="F77" s="143"/>
      <c r="G77" s="143"/>
    </row>
    <row r="78" spans="1:17" ht="27.75" customHeight="1" x14ac:dyDescent="0.25">
      <c r="A78" s="396" t="s">
        <v>338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</row>
    <row r="80" spans="1:17" ht="16.5" customHeight="1" x14ac:dyDescent="0.3">
      <c r="A80" s="368" t="s">
        <v>339</v>
      </c>
      <c r="B80" s="368"/>
      <c r="C80" s="368"/>
      <c r="D80" s="368"/>
    </row>
    <row r="81" spans="1:5" ht="14.25" x14ac:dyDescent="0.3">
      <c r="A81" s="15"/>
      <c r="B81" s="15"/>
      <c r="C81" s="181"/>
      <c r="D81" s="17"/>
    </row>
    <row r="82" spans="1:5" ht="14.25" x14ac:dyDescent="0.3">
      <c r="A82" s="18" t="s">
        <v>208</v>
      </c>
      <c r="B82" s="15"/>
      <c r="C82" s="181"/>
    </row>
    <row r="83" spans="1:5" ht="14.25" x14ac:dyDescent="0.3">
      <c r="A83" s="15" t="s">
        <v>203</v>
      </c>
      <c r="B83" s="15"/>
      <c r="C83" s="19"/>
    </row>
    <row r="84" spans="1:5" ht="14.25" x14ac:dyDescent="0.3">
      <c r="A84" s="15" t="s">
        <v>204</v>
      </c>
      <c r="B84" s="15"/>
      <c r="C84" s="19"/>
    </row>
    <row r="85" spans="1:5" ht="14.25" x14ac:dyDescent="0.3">
      <c r="A85" s="15" t="s">
        <v>205</v>
      </c>
      <c r="B85" s="15"/>
      <c r="C85" s="19"/>
    </row>
    <row r="86" spans="1:5" ht="14.25" x14ac:dyDescent="0.3">
      <c r="A86" s="15" t="s">
        <v>206</v>
      </c>
      <c r="B86" s="15"/>
      <c r="C86" s="19"/>
    </row>
    <row r="87" spans="1:5" ht="14.25" x14ac:dyDescent="0.3">
      <c r="A87" s="15" t="s">
        <v>207</v>
      </c>
      <c r="B87" s="15"/>
      <c r="C87" s="19"/>
    </row>
    <row r="88" spans="1:5" ht="14.25" x14ac:dyDescent="0.3">
      <c r="A88" s="15"/>
      <c r="B88" s="15"/>
      <c r="C88" s="19"/>
    </row>
    <row r="89" spans="1:5" ht="14.25" x14ac:dyDescent="0.3">
      <c r="C89" s="386" t="s">
        <v>325</v>
      </c>
      <c r="D89" s="386"/>
      <c r="E89" s="386"/>
    </row>
    <row r="91" spans="1:5" ht="14.25" x14ac:dyDescent="0.3">
      <c r="C91" s="367"/>
      <c r="D91" s="367"/>
      <c r="E91" s="367"/>
    </row>
  </sheetData>
  <mergeCells count="33">
    <mergeCell ref="C89:E89"/>
    <mergeCell ref="A42:Q42"/>
    <mergeCell ref="A44:Q44"/>
    <mergeCell ref="A45:Q45"/>
    <mergeCell ref="A66:C66"/>
    <mergeCell ref="A67:E67"/>
    <mergeCell ref="A70:C70"/>
    <mergeCell ref="A71:E71"/>
    <mergeCell ref="A74:O74"/>
    <mergeCell ref="A78:Q78"/>
    <mergeCell ref="E17:F17"/>
    <mergeCell ref="A39:B39"/>
    <mergeCell ref="B2:C2"/>
    <mergeCell ref="B3:C3"/>
    <mergeCell ref="E4:F4"/>
    <mergeCell ref="E2:F2"/>
    <mergeCell ref="E3:F3"/>
    <mergeCell ref="A26:B26"/>
    <mergeCell ref="A27:B27"/>
    <mergeCell ref="A41:Q41"/>
    <mergeCell ref="A43:Q43"/>
    <mergeCell ref="A5:I5"/>
    <mergeCell ref="A6:Q6"/>
    <mergeCell ref="C8:E8"/>
    <mergeCell ref="C9:E9"/>
    <mergeCell ref="C10:E10"/>
    <mergeCell ref="E18:F18"/>
    <mergeCell ref="E19:F19"/>
    <mergeCell ref="E21:F21"/>
    <mergeCell ref="E22:F22"/>
    <mergeCell ref="E14:F14"/>
    <mergeCell ref="C11:E11"/>
    <mergeCell ref="A24:B24"/>
  </mergeCells>
  <pageMargins left="0.25" right="0.25" top="0.75" bottom="0.75" header="0.3" footer="0.3"/>
  <pageSetup paperSize="9" scale="86" orientation="portrait" verticalDpi="4294967295" r:id="rId1"/>
  <headerFooter>
    <oddHeader>&amp;C&amp;"Century Gothic,Bold"&amp;16Satelite Connection Order Form</oddHeader>
  </headerFooter>
  <rowBreaks count="1" manualBreakCount="1">
    <brk id="5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zoomScaleNormal="100" zoomScaleSheetLayoutView="100" workbookViewId="0">
      <selection activeCell="H28" sqref="H28"/>
    </sheetView>
  </sheetViews>
  <sheetFormatPr defaultRowHeight="13.5" x14ac:dyDescent="0.25"/>
  <cols>
    <col min="1" max="1" width="18" customWidth="1"/>
    <col min="2" max="2" width="12.28515625" customWidth="1"/>
    <col min="3" max="3" width="10" customWidth="1"/>
    <col min="4" max="5" width="8.140625" customWidth="1"/>
    <col min="6" max="6" width="8" customWidth="1"/>
    <col min="7" max="7" width="12.5703125" customWidth="1"/>
    <col min="8" max="8" width="9.85546875" bestFit="1" customWidth="1"/>
    <col min="9" max="9" width="0.140625" customWidth="1"/>
    <col min="10" max="22" width="9.140625" hidden="1" customWidth="1"/>
  </cols>
  <sheetData>
    <row r="1" spans="1:10" ht="28.5" customHeight="1" x14ac:dyDescent="0.25"/>
    <row r="2" spans="1:10" ht="17.25" customHeight="1" thickBot="1" x14ac:dyDescent="0.3">
      <c r="A2" s="373" t="s">
        <v>23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10" ht="17.25" thickBot="1" x14ac:dyDescent="0.35">
      <c r="A3" s="45" t="s">
        <v>57</v>
      </c>
      <c r="B3" s="144"/>
      <c r="C3" s="46"/>
      <c r="D3" s="47"/>
      <c r="E3" s="47"/>
      <c r="F3" s="47"/>
      <c r="G3" s="47"/>
      <c r="H3" s="47"/>
      <c r="I3" s="63"/>
    </row>
    <row r="4" spans="1:10" ht="14.25" x14ac:dyDescent="0.3">
      <c r="A4" s="208"/>
      <c r="B4" s="214"/>
      <c r="C4" s="214"/>
      <c r="D4" s="214"/>
      <c r="E4" s="214"/>
      <c r="F4" s="214"/>
      <c r="G4" s="214"/>
      <c r="H4" s="214"/>
      <c r="I4" s="4"/>
    </row>
    <row r="5" spans="1:10" ht="14.25" x14ac:dyDescent="0.3">
      <c r="A5" s="209"/>
      <c r="B5" s="209" t="s">
        <v>285</v>
      </c>
      <c r="C5" s="209"/>
      <c r="D5" s="209"/>
      <c r="E5" s="209"/>
      <c r="F5" s="209"/>
      <c r="G5" s="209"/>
      <c r="H5" s="209"/>
    </row>
    <row r="6" spans="1:10" ht="14.25" x14ac:dyDescent="0.3">
      <c r="A6" s="209"/>
      <c r="B6" s="209"/>
      <c r="C6" s="209" t="s">
        <v>19</v>
      </c>
      <c r="D6" s="209"/>
      <c r="E6" s="209"/>
      <c r="F6" s="209"/>
      <c r="G6" s="209"/>
      <c r="H6" s="209"/>
    </row>
    <row r="7" spans="1:10" ht="14.25" x14ac:dyDescent="0.3">
      <c r="A7" s="209"/>
      <c r="B7" s="209"/>
      <c r="C7" s="209" t="s">
        <v>241</v>
      </c>
      <c r="D7" s="209"/>
      <c r="E7" s="209"/>
      <c r="F7" s="209"/>
      <c r="G7" s="209"/>
      <c r="H7" s="209"/>
    </row>
    <row r="8" spans="1:10" ht="14.25" x14ac:dyDescent="0.3">
      <c r="A8" s="209"/>
      <c r="B8" s="209"/>
      <c r="C8" s="209" t="s">
        <v>20</v>
      </c>
      <c r="D8" s="209"/>
      <c r="E8" s="209"/>
      <c r="F8" s="209"/>
      <c r="G8" s="209"/>
      <c r="H8" s="209"/>
    </row>
    <row r="9" spans="1:10" ht="14.25" x14ac:dyDescent="0.3">
      <c r="A9" s="209"/>
      <c r="B9" s="209"/>
      <c r="C9" s="209"/>
      <c r="D9" s="209"/>
      <c r="E9" s="209"/>
      <c r="F9" s="209"/>
      <c r="G9" s="209"/>
      <c r="H9" s="209"/>
    </row>
    <row r="10" spans="1:10" ht="14.25" x14ac:dyDescent="0.3">
      <c r="A10" s="207" t="s">
        <v>0</v>
      </c>
      <c r="B10" s="221"/>
      <c r="C10" s="208"/>
      <c r="D10" s="215"/>
      <c r="E10" s="207" t="s">
        <v>5</v>
      </c>
      <c r="F10" s="218"/>
      <c r="G10" s="252"/>
      <c r="H10" s="230"/>
    </row>
    <row r="11" spans="1:10" ht="14.25" x14ac:dyDescent="0.3">
      <c r="A11" s="207" t="s">
        <v>1</v>
      </c>
      <c r="B11" s="221"/>
      <c r="C11" s="208"/>
      <c r="D11" s="215"/>
      <c r="E11" s="207" t="s">
        <v>6</v>
      </c>
      <c r="F11" s="218"/>
      <c r="G11" s="253"/>
      <c r="H11" s="232"/>
    </row>
    <row r="12" spans="1:10" ht="14.25" x14ac:dyDescent="0.3">
      <c r="A12" s="208"/>
      <c r="B12" s="221"/>
      <c r="C12" s="208"/>
      <c r="D12" s="208"/>
      <c r="E12" s="254"/>
      <c r="F12" s="254"/>
      <c r="G12" s="215"/>
      <c r="H12" s="209"/>
    </row>
    <row r="13" spans="1:10" x14ac:dyDescent="0.25">
      <c r="A13" s="208"/>
      <c r="B13" s="221"/>
      <c r="C13" s="208"/>
      <c r="D13" s="215"/>
      <c r="E13" s="207" t="s">
        <v>22</v>
      </c>
      <c r="F13" s="218"/>
      <c r="G13" s="397"/>
      <c r="H13" s="398"/>
    </row>
    <row r="14" spans="1:10" ht="14.25" x14ac:dyDescent="0.3">
      <c r="A14" s="209"/>
      <c r="B14" s="209"/>
      <c r="C14" s="209"/>
      <c r="D14" s="215"/>
      <c r="E14" s="207" t="s">
        <v>7</v>
      </c>
      <c r="F14" s="218"/>
      <c r="G14" s="252"/>
      <c r="H14" s="230"/>
    </row>
    <row r="15" spans="1:10" ht="14.25" x14ac:dyDescent="0.3">
      <c r="A15" s="207" t="s">
        <v>2</v>
      </c>
      <c r="B15" s="221"/>
      <c r="C15" s="208"/>
      <c r="D15" s="215"/>
      <c r="E15" s="207" t="s">
        <v>8</v>
      </c>
      <c r="F15" s="216"/>
      <c r="G15" s="253"/>
      <c r="H15" s="232"/>
    </row>
    <row r="16" spans="1:10" ht="14.25" x14ac:dyDescent="0.3">
      <c r="A16" s="207" t="s">
        <v>3</v>
      </c>
      <c r="B16" s="221"/>
      <c r="C16" s="208"/>
      <c r="D16" s="208"/>
      <c r="E16" s="207" t="s">
        <v>9</v>
      </c>
      <c r="F16" s="207"/>
      <c r="G16" s="255"/>
      <c r="H16" s="233"/>
    </row>
    <row r="17" spans="1:9" ht="14.25" x14ac:dyDescent="0.3">
      <c r="A17" s="207" t="s">
        <v>4</v>
      </c>
      <c r="B17" s="221"/>
      <c r="C17" s="208"/>
      <c r="D17" s="208"/>
      <c r="E17" s="239"/>
      <c r="F17" s="239"/>
      <c r="G17" s="208"/>
      <c r="H17" s="214"/>
    </row>
    <row r="18" spans="1:9" ht="14.25" x14ac:dyDescent="0.3">
      <c r="A18" s="208"/>
      <c r="B18" s="208"/>
      <c r="C18" s="208"/>
      <c r="D18" s="208"/>
      <c r="E18" s="207" t="s">
        <v>10</v>
      </c>
      <c r="F18" s="242"/>
      <c r="G18" s="229"/>
      <c r="H18" s="230"/>
    </row>
    <row r="19" spans="1:9" ht="14.25" x14ac:dyDescent="0.3">
      <c r="A19" s="208"/>
      <c r="B19" s="215"/>
      <c r="C19" s="215"/>
      <c r="D19" s="215"/>
      <c r="E19" s="207" t="s">
        <v>11</v>
      </c>
      <c r="F19" s="245"/>
      <c r="G19" s="231"/>
      <c r="H19" s="232"/>
    </row>
    <row r="20" spans="1:9" ht="14.25" x14ac:dyDescent="0.3">
      <c r="A20" s="209"/>
      <c r="B20" s="209"/>
      <c r="C20" s="209"/>
      <c r="D20" s="209"/>
      <c r="E20" s="209"/>
      <c r="F20" s="209"/>
      <c r="G20" s="209"/>
      <c r="H20" s="214"/>
    </row>
    <row r="21" spans="1:9" ht="63.75" customHeight="1" x14ac:dyDescent="0.3">
      <c r="A21" s="243" t="e">
        <f>#REF!</f>
        <v>#REF!</v>
      </c>
      <c r="B21" s="249"/>
      <c r="C21" s="236" t="e">
        <f>#REF!</f>
        <v>#REF!</v>
      </c>
      <c r="D21" s="236" t="s">
        <v>58</v>
      </c>
      <c r="E21" s="236" t="s">
        <v>113</v>
      </c>
      <c r="F21" s="236" t="s">
        <v>59</v>
      </c>
      <c r="G21" s="219" t="s">
        <v>14</v>
      </c>
      <c r="H21" s="219" t="e">
        <f>#REF!</f>
        <v>#REF!</v>
      </c>
    </row>
    <row r="22" spans="1:9" ht="14.25" x14ac:dyDescent="0.3">
      <c r="A22" s="133" t="s">
        <v>61</v>
      </c>
      <c r="B22" s="134"/>
      <c r="C22" s="14" t="s">
        <v>62</v>
      </c>
      <c r="D22" s="14"/>
      <c r="E22" s="121">
        <v>3677</v>
      </c>
      <c r="F22" s="14"/>
      <c r="G22" s="103" t="s">
        <v>63</v>
      </c>
      <c r="H22" s="145">
        <f>D22*E22*F22</f>
        <v>0</v>
      </c>
      <c r="I22" s="15"/>
    </row>
    <row r="23" spans="1:9" ht="14.25" x14ac:dyDescent="0.3">
      <c r="A23" s="132" t="s">
        <v>60</v>
      </c>
      <c r="B23" s="135"/>
      <c r="C23" s="14" t="s">
        <v>52</v>
      </c>
      <c r="D23" s="129"/>
      <c r="E23" s="109">
        <v>81.599999999999994</v>
      </c>
      <c r="F23" s="103" t="s">
        <v>63</v>
      </c>
      <c r="G23" s="14"/>
      <c r="H23" s="145">
        <f>D23*E23*G23</f>
        <v>0</v>
      </c>
      <c r="I23" s="15"/>
    </row>
    <row r="24" spans="1:9" ht="14.25" x14ac:dyDescent="0.3">
      <c r="A24" s="15"/>
      <c r="B24" s="15"/>
      <c r="C24" s="15"/>
      <c r="D24" s="15"/>
      <c r="E24" s="15"/>
      <c r="F24" s="15" t="s">
        <v>267</v>
      </c>
      <c r="G24" s="15"/>
      <c r="H24" s="293">
        <f>H22+H23</f>
        <v>0</v>
      </c>
    </row>
    <row r="25" spans="1:9" ht="14.25" x14ac:dyDescent="0.3">
      <c r="A25" s="21" t="s">
        <v>297</v>
      </c>
      <c r="B25" s="15"/>
      <c r="C25" s="15"/>
      <c r="D25" s="15"/>
      <c r="E25" s="15"/>
      <c r="F25" s="15"/>
      <c r="G25" s="15"/>
      <c r="H25" s="1"/>
    </row>
    <row r="26" spans="1:9" ht="14.25" customHeight="1" x14ac:dyDescent="0.3">
      <c r="A26" s="15"/>
      <c r="B26" s="15"/>
      <c r="C26" s="15"/>
      <c r="D26" s="15"/>
      <c r="E26" s="15"/>
      <c r="F26" s="15"/>
      <c r="G26" s="94" t="s">
        <v>18</v>
      </c>
      <c r="H26" s="145">
        <f>H24*14%</f>
        <v>0</v>
      </c>
    </row>
    <row r="27" spans="1:9" ht="14.25" x14ac:dyDescent="0.3">
      <c r="A27" s="15"/>
      <c r="B27" s="15"/>
      <c r="C27" s="15"/>
      <c r="D27" s="15"/>
      <c r="E27" s="15"/>
      <c r="F27" s="15"/>
      <c r="G27" s="95" t="s">
        <v>15</v>
      </c>
      <c r="H27" s="145">
        <f>H24+H26</f>
        <v>0</v>
      </c>
    </row>
    <row r="29" spans="1:9" ht="14.25" x14ac:dyDescent="0.3">
      <c r="A29" s="247" t="s">
        <v>280</v>
      </c>
      <c r="B29" s="209"/>
    </row>
    <row r="30" spans="1:9" ht="14.25" x14ac:dyDescent="0.3">
      <c r="A30" s="209"/>
      <c r="B30" s="209"/>
    </row>
    <row r="31" spans="1:9" ht="14.25" x14ac:dyDescent="0.3">
      <c r="A31" s="209" t="s">
        <v>281</v>
      </c>
      <c r="B31" s="209"/>
    </row>
    <row r="32" spans="1:9" ht="14.25" x14ac:dyDescent="0.3">
      <c r="A32" s="209"/>
      <c r="B32" s="209"/>
    </row>
    <row r="33" spans="1:2" ht="14.25" x14ac:dyDescent="0.3">
      <c r="A33" s="209" t="s">
        <v>282</v>
      </c>
      <c r="B33" s="209"/>
    </row>
    <row r="38" spans="1:2" ht="12.75" customHeight="1" x14ac:dyDescent="0.25"/>
  </sheetData>
  <mergeCells count="2">
    <mergeCell ref="A2:J2"/>
    <mergeCell ref="G13:H13"/>
  </mergeCells>
  <pageMargins left="0.7" right="0.7" top="0.75" bottom="0.75" header="0.3" footer="0.3"/>
  <pageSetup paperSize="9" orientation="portrait" verticalDpi="4294967295" r:id="rId1"/>
  <headerFooter>
    <oddHeader>&amp;C&amp;"Century Gothic,Bold"&amp;16Wasteman Skips Order Form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selection activeCell="E26" sqref="E26"/>
    </sheetView>
  </sheetViews>
  <sheetFormatPr defaultRowHeight="13.5" x14ac:dyDescent="0.25"/>
  <cols>
    <col min="1" max="1" width="17" customWidth="1"/>
    <col min="2" max="2" width="15.85546875" customWidth="1"/>
    <col min="3" max="3" width="20.140625" customWidth="1"/>
    <col min="4" max="4" width="18.140625" customWidth="1"/>
    <col min="5" max="5" width="23.5703125" customWidth="1"/>
    <col min="6" max="6" width="2" hidden="1" customWidth="1"/>
    <col min="7" max="7" width="6" hidden="1" customWidth="1"/>
    <col min="8" max="8" width="9.85546875" hidden="1" customWidth="1"/>
    <col min="9" max="9" width="13.5703125" hidden="1" customWidth="1"/>
    <col min="10" max="10" width="0.28515625" hidden="1" customWidth="1"/>
    <col min="11" max="11" width="9.140625" hidden="1" customWidth="1"/>
    <col min="12" max="12" width="0.140625" hidden="1" customWidth="1"/>
    <col min="13" max="14" width="9.140625" hidden="1" customWidth="1"/>
  </cols>
  <sheetData>
    <row r="1" spans="1:14" ht="29.25" customHeight="1" x14ac:dyDescent="0.25"/>
    <row r="2" spans="1:14" ht="17.25" customHeight="1" thickBot="1" x14ac:dyDescent="0.3">
      <c r="A2" s="399" t="s">
        <v>286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4" ht="17.25" thickBot="1" x14ac:dyDescent="0.35">
      <c r="A3" s="45" t="s">
        <v>64</v>
      </c>
      <c r="B3" s="46"/>
      <c r="C3" s="46"/>
      <c r="D3" s="47"/>
      <c r="E3" s="63"/>
      <c r="F3" s="47"/>
      <c r="G3" s="47"/>
      <c r="H3" s="47"/>
      <c r="I3" s="47"/>
      <c r="J3" s="47"/>
      <c r="K3" s="47"/>
      <c r="L3" s="47"/>
      <c r="M3" s="47"/>
      <c r="N3" s="63"/>
    </row>
    <row r="4" spans="1:14" x14ac:dyDescent="0.25">
      <c r="A4" s="17"/>
      <c r="B4" s="4"/>
      <c r="C4" s="4"/>
      <c r="D4" s="4"/>
      <c r="E4" s="4"/>
      <c r="F4" s="4"/>
      <c r="G4" s="4"/>
      <c r="H4" s="4"/>
      <c r="I4" s="4"/>
    </row>
    <row r="5" spans="1:14" ht="14.25" x14ac:dyDescent="0.3">
      <c r="A5" s="209"/>
      <c r="B5" s="209" t="s">
        <v>284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4.25" x14ac:dyDescent="0.3">
      <c r="A6" s="209"/>
      <c r="B6" s="209"/>
      <c r="C6" s="209" t="s">
        <v>19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 ht="14.25" x14ac:dyDescent="0.3">
      <c r="A7" s="209"/>
      <c r="B7" s="209"/>
      <c r="C7" s="209" t="s">
        <v>241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4" ht="14.25" x14ac:dyDescent="0.3">
      <c r="A8" s="209"/>
      <c r="B8" s="209"/>
      <c r="C8" s="209" t="s">
        <v>20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1:14" ht="14.25" x14ac:dyDescent="0.3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</row>
    <row r="10" spans="1:14" ht="14.25" x14ac:dyDescent="0.3">
      <c r="A10" s="207" t="s">
        <v>0</v>
      </c>
      <c r="B10" s="221"/>
      <c r="C10" s="208"/>
      <c r="D10" s="218" t="s">
        <v>5</v>
      </c>
      <c r="E10" s="256"/>
      <c r="F10" s="257"/>
      <c r="G10" s="257"/>
      <c r="H10" s="257"/>
      <c r="I10" s="257"/>
      <c r="J10" s="257"/>
      <c r="K10" s="257"/>
      <c r="L10" s="257"/>
      <c r="M10" s="257"/>
      <c r="N10" s="230"/>
    </row>
    <row r="11" spans="1:14" ht="14.25" x14ac:dyDescent="0.3">
      <c r="A11" s="207" t="s">
        <v>1</v>
      </c>
      <c r="B11" s="221"/>
      <c r="C11" s="208"/>
      <c r="D11" s="218" t="s">
        <v>6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32"/>
    </row>
    <row r="12" spans="1:14" ht="14.25" x14ac:dyDescent="0.3">
      <c r="A12" s="208"/>
      <c r="B12" s="221"/>
      <c r="C12" s="208"/>
      <c r="D12" s="254"/>
      <c r="E12" s="239"/>
      <c r="F12" s="209"/>
      <c r="G12" s="209"/>
      <c r="H12" s="209"/>
      <c r="I12" s="209"/>
      <c r="J12" s="209"/>
      <c r="K12" s="209"/>
      <c r="L12" s="209"/>
      <c r="M12" s="209"/>
      <c r="N12" s="209"/>
    </row>
    <row r="13" spans="1:14" x14ac:dyDescent="0.25">
      <c r="A13" s="208"/>
      <c r="B13" s="221"/>
      <c r="C13" s="208"/>
      <c r="D13" s="213" t="s">
        <v>22</v>
      </c>
      <c r="E13" s="400"/>
      <c r="F13" s="401"/>
      <c r="G13" s="401"/>
      <c r="H13" s="401"/>
      <c r="I13" s="401"/>
      <c r="J13" s="401"/>
      <c r="K13" s="401"/>
      <c r="L13" s="401"/>
      <c r="M13" s="401"/>
      <c r="N13" s="402"/>
    </row>
    <row r="14" spans="1:14" ht="14.25" x14ac:dyDescent="0.3">
      <c r="A14" s="209"/>
      <c r="B14" s="209"/>
      <c r="C14" s="209"/>
      <c r="D14" s="218" t="s">
        <v>7</v>
      </c>
      <c r="E14" s="260"/>
      <c r="F14" s="261"/>
      <c r="G14" s="261"/>
      <c r="H14" s="261"/>
      <c r="I14" s="261"/>
      <c r="J14" s="261"/>
      <c r="K14" s="261"/>
      <c r="L14" s="261"/>
      <c r="M14" s="261"/>
      <c r="N14" s="262"/>
    </row>
    <row r="15" spans="1:14" x14ac:dyDescent="0.25">
      <c r="A15" s="207" t="s">
        <v>2</v>
      </c>
      <c r="B15" s="221"/>
      <c r="C15" s="208"/>
      <c r="D15" s="218" t="s">
        <v>8</v>
      </c>
      <c r="E15" s="260"/>
      <c r="F15" s="261"/>
      <c r="G15" s="261"/>
      <c r="H15" s="261"/>
      <c r="I15" s="261"/>
      <c r="J15" s="261"/>
      <c r="K15" s="261"/>
      <c r="L15" s="261"/>
      <c r="M15" s="261"/>
      <c r="N15" s="262"/>
    </row>
    <row r="16" spans="1:14" x14ac:dyDescent="0.25">
      <c r="A16" s="207" t="s">
        <v>3</v>
      </c>
      <c r="B16" s="221"/>
      <c r="C16" s="208"/>
      <c r="D16" s="218" t="s">
        <v>9</v>
      </c>
      <c r="E16" s="263"/>
      <c r="F16" s="264"/>
      <c r="G16" s="264"/>
      <c r="H16" s="264"/>
      <c r="I16" s="264"/>
      <c r="J16" s="264"/>
      <c r="K16" s="264"/>
      <c r="L16" s="264"/>
      <c r="M16" s="264"/>
      <c r="N16" s="265"/>
    </row>
    <row r="17" spans="1:14" ht="14.25" x14ac:dyDescent="0.3">
      <c r="A17" s="207" t="s">
        <v>4</v>
      </c>
      <c r="B17" s="221"/>
      <c r="C17" s="208"/>
      <c r="D17" s="254"/>
      <c r="E17" s="239"/>
      <c r="F17" s="209"/>
      <c r="G17" s="209"/>
      <c r="H17" s="209"/>
      <c r="I17" s="209"/>
      <c r="J17" s="209"/>
      <c r="K17" s="209"/>
      <c r="L17" s="209"/>
      <c r="M17" s="209"/>
      <c r="N17" s="209"/>
    </row>
    <row r="18" spans="1:14" ht="14.25" x14ac:dyDescent="0.3">
      <c r="A18" s="208"/>
      <c r="B18" s="208"/>
      <c r="C18" s="208"/>
      <c r="D18" s="218" t="s">
        <v>10</v>
      </c>
      <c r="E18" s="266"/>
      <c r="F18" s="267"/>
      <c r="G18" s="267"/>
      <c r="H18" s="267"/>
      <c r="I18" s="267"/>
      <c r="J18" s="267"/>
      <c r="K18" s="267"/>
      <c r="L18" s="267"/>
      <c r="M18" s="267"/>
      <c r="N18" s="230"/>
    </row>
    <row r="19" spans="1:14" ht="14.25" x14ac:dyDescent="0.3">
      <c r="A19" s="208"/>
      <c r="B19" s="215"/>
      <c r="C19" s="215"/>
      <c r="D19" s="218" t="s">
        <v>11</v>
      </c>
      <c r="E19" s="268"/>
      <c r="F19" s="269"/>
      <c r="G19" s="269"/>
      <c r="H19" s="269"/>
      <c r="I19" s="269"/>
      <c r="J19" s="269"/>
      <c r="K19" s="269"/>
      <c r="L19" s="269"/>
      <c r="M19" s="269"/>
      <c r="N19" s="232"/>
    </row>
    <row r="20" spans="1:14" ht="14.25" x14ac:dyDescent="0.3">
      <c r="A20" s="209"/>
      <c r="B20" s="209"/>
      <c r="C20" s="209"/>
      <c r="D20" s="209"/>
      <c r="E20" s="209"/>
      <c r="F20" s="209"/>
      <c r="G20" s="209"/>
      <c r="H20" s="214"/>
      <c r="I20" s="209"/>
      <c r="J20" s="209"/>
      <c r="K20" s="209"/>
      <c r="L20" s="209"/>
      <c r="M20" s="209"/>
      <c r="N20" s="209"/>
    </row>
    <row r="21" spans="1:14" ht="63.75" customHeight="1" x14ac:dyDescent="0.3">
      <c r="A21" s="210" t="s">
        <v>47</v>
      </c>
      <c r="B21" s="250"/>
      <c r="C21" s="212" t="s">
        <v>65</v>
      </c>
      <c r="D21" s="212" t="s">
        <v>66</v>
      </c>
      <c r="E21" s="244" t="s">
        <v>68</v>
      </c>
      <c r="F21" s="209"/>
      <c r="G21" s="209"/>
      <c r="H21" s="209"/>
      <c r="I21" s="209"/>
      <c r="J21" s="209"/>
      <c r="K21" s="209"/>
      <c r="L21" s="209"/>
      <c r="M21" s="209"/>
      <c r="N21" s="209"/>
    </row>
    <row r="22" spans="1:14" ht="14.25" x14ac:dyDescent="0.3">
      <c r="A22" s="133" t="s">
        <v>67</v>
      </c>
      <c r="B22" s="135"/>
      <c r="C22" s="295">
        <v>27.82</v>
      </c>
      <c r="D22" s="296"/>
      <c r="E22" s="145">
        <f>C22*D22</f>
        <v>0</v>
      </c>
      <c r="F22" s="15"/>
    </row>
    <row r="23" spans="1:14" ht="13.5" customHeight="1" x14ac:dyDescent="0.3">
      <c r="A23" s="15"/>
      <c r="B23" s="15"/>
      <c r="C23" s="31" t="s">
        <v>16</v>
      </c>
      <c r="D23" s="31" t="s">
        <v>17</v>
      </c>
      <c r="E23" s="293">
        <f>E22</f>
        <v>0</v>
      </c>
    </row>
    <row r="24" spans="1:14" ht="14.25" x14ac:dyDescent="0.3">
      <c r="A24" s="21" t="s">
        <v>274</v>
      </c>
      <c r="B24" s="15"/>
      <c r="C24" s="15"/>
      <c r="D24" s="15"/>
      <c r="E24" s="1"/>
    </row>
    <row r="25" spans="1:14" ht="14.25" customHeight="1" x14ac:dyDescent="0.3">
      <c r="A25" s="15"/>
      <c r="B25" s="15"/>
      <c r="C25" s="15"/>
      <c r="D25" s="94" t="s">
        <v>18</v>
      </c>
      <c r="E25" s="145">
        <f>E23*14%</f>
        <v>0</v>
      </c>
    </row>
    <row r="26" spans="1:14" ht="13.5" customHeight="1" x14ac:dyDescent="0.3">
      <c r="A26" s="15"/>
      <c r="B26" s="15"/>
      <c r="C26" s="15"/>
      <c r="D26" s="95" t="s">
        <v>15</v>
      </c>
      <c r="E26" s="145">
        <f>E23+E25</f>
        <v>0</v>
      </c>
    </row>
    <row r="28" spans="1:14" ht="14.25" x14ac:dyDescent="0.3">
      <c r="A28" s="247" t="s">
        <v>280</v>
      </c>
      <c r="B28" s="209"/>
    </row>
    <row r="29" spans="1:14" ht="14.25" x14ac:dyDescent="0.3">
      <c r="A29" s="209"/>
      <c r="B29" s="209"/>
    </row>
    <row r="30" spans="1:14" ht="14.25" x14ac:dyDescent="0.3">
      <c r="A30" s="209" t="s">
        <v>281</v>
      </c>
      <c r="B30" s="209"/>
    </row>
    <row r="31" spans="1:14" ht="14.25" x14ac:dyDescent="0.3">
      <c r="A31" s="209"/>
      <c r="B31" s="209"/>
    </row>
    <row r="32" spans="1:14" ht="14.25" x14ac:dyDescent="0.3">
      <c r="A32" s="209" t="s">
        <v>282</v>
      </c>
      <c r="B32" s="209"/>
    </row>
    <row r="37" ht="12.75" customHeight="1" x14ac:dyDescent="0.25"/>
  </sheetData>
  <mergeCells count="2">
    <mergeCell ref="A2:J2"/>
    <mergeCell ref="E13:N13"/>
  </mergeCells>
  <pageMargins left="0.25" right="0.25" top="0.75" bottom="0.75" header="0.3" footer="0.3"/>
  <pageSetup paperSize="9" orientation="portrait" verticalDpi="4294967295" r:id="rId1"/>
  <headerFooter>
    <oddHeader>&amp;C&amp;"Century Gothic,Bold"&amp;16Carpet Hire Order Form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topLeftCell="A4" zoomScaleNormal="100" zoomScaleSheetLayoutView="100" workbookViewId="0">
      <selection activeCell="R33" sqref="R33"/>
    </sheetView>
  </sheetViews>
  <sheetFormatPr defaultRowHeight="13.5" x14ac:dyDescent="0.25"/>
  <cols>
    <col min="1" max="1" width="26" customWidth="1"/>
    <col min="2" max="2" width="18.5703125" customWidth="1"/>
    <col min="3" max="3" width="16" customWidth="1"/>
    <col min="4" max="4" width="15.85546875" customWidth="1"/>
    <col min="5" max="5" width="0.28515625" hidden="1" customWidth="1"/>
    <col min="6" max="6" width="18.28515625" customWidth="1"/>
    <col min="7" max="7" width="1" hidden="1" customWidth="1"/>
    <col min="8" max="8" width="0.85546875" hidden="1" customWidth="1"/>
    <col min="9" max="9" width="1" hidden="1" customWidth="1"/>
    <col min="10" max="10" width="1.7109375" hidden="1" customWidth="1"/>
    <col min="11" max="11" width="3" hidden="1" customWidth="1"/>
    <col min="12" max="12" width="3.28515625" hidden="1" customWidth="1"/>
    <col min="13" max="13" width="17.140625" hidden="1" customWidth="1"/>
    <col min="14" max="14" width="9.42578125" hidden="1" customWidth="1"/>
  </cols>
  <sheetData>
    <row r="1" spans="1:14" ht="28.5" customHeight="1" x14ac:dyDescent="0.25"/>
    <row r="2" spans="1:14" ht="17.25" customHeight="1" thickBot="1" x14ac:dyDescent="0.3">
      <c r="A2" s="373" t="s">
        <v>238</v>
      </c>
      <c r="B2" s="373"/>
      <c r="C2" s="373"/>
      <c r="D2" s="373"/>
      <c r="E2" s="373"/>
      <c r="F2" s="373"/>
      <c r="G2" s="373"/>
    </row>
    <row r="3" spans="1:14" ht="17.25" thickBot="1" x14ac:dyDescent="0.35">
      <c r="A3" s="45" t="s">
        <v>71</v>
      </c>
      <c r="B3" s="144"/>
      <c r="C3" s="47"/>
      <c r="D3" s="47"/>
      <c r="E3" s="47"/>
      <c r="F3" s="63"/>
    </row>
    <row r="4" spans="1:14" x14ac:dyDescent="0.25">
      <c r="A4" s="17"/>
      <c r="B4" s="4"/>
      <c r="C4" s="4"/>
      <c r="D4" s="4"/>
      <c r="E4" s="4"/>
    </row>
    <row r="5" spans="1:14" ht="14.25" x14ac:dyDescent="0.3">
      <c r="A5" s="209"/>
      <c r="B5" s="209" t="s">
        <v>287</v>
      </c>
      <c r="C5" s="209"/>
      <c r="D5" s="209"/>
      <c r="E5" s="209"/>
      <c r="F5" s="209"/>
    </row>
    <row r="6" spans="1:14" ht="14.25" x14ac:dyDescent="0.3">
      <c r="A6" s="209"/>
      <c r="B6" s="209"/>
      <c r="C6" s="209" t="s">
        <v>19</v>
      </c>
      <c r="D6" s="209"/>
      <c r="E6" s="209"/>
      <c r="F6" s="209"/>
    </row>
    <row r="7" spans="1:14" ht="14.25" x14ac:dyDescent="0.3">
      <c r="A7" s="209"/>
      <c r="B7" s="209"/>
      <c r="C7" s="209" t="s">
        <v>241</v>
      </c>
      <c r="D7" s="209"/>
      <c r="E7" s="209"/>
      <c r="F7" s="209"/>
    </row>
    <row r="8" spans="1:14" ht="14.25" x14ac:dyDescent="0.3">
      <c r="A8" s="209"/>
      <c r="B8" s="209"/>
      <c r="C8" s="209" t="s">
        <v>20</v>
      </c>
      <c r="D8" s="209"/>
      <c r="E8" s="209"/>
      <c r="F8" s="209"/>
    </row>
    <row r="9" spans="1:14" ht="14.25" x14ac:dyDescent="0.3">
      <c r="A9" s="209"/>
      <c r="B9" s="209"/>
      <c r="C9" s="209"/>
      <c r="D9" s="209"/>
      <c r="E9" s="209"/>
      <c r="F9" s="209"/>
    </row>
    <row r="10" spans="1:14" ht="14.25" x14ac:dyDescent="0.3">
      <c r="A10" s="207" t="s">
        <v>0</v>
      </c>
      <c r="B10" s="221"/>
      <c r="C10" s="215"/>
      <c r="D10" s="225" t="e">
        <f>#REF!</f>
        <v>#REF!</v>
      </c>
      <c r="E10" s="267"/>
      <c r="F10" s="248"/>
      <c r="G10" s="82"/>
      <c r="H10" s="82"/>
      <c r="I10" s="82"/>
      <c r="J10" s="82"/>
      <c r="K10" s="82"/>
      <c r="L10" s="82"/>
      <c r="M10" s="82"/>
      <c r="N10" s="6"/>
    </row>
    <row r="11" spans="1:14" ht="14.25" x14ac:dyDescent="0.3">
      <c r="A11" s="207" t="s">
        <v>1</v>
      </c>
      <c r="B11" s="221"/>
      <c r="C11" s="215"/>
      <c r="D11" s="218" t="e">
        <f>#REF!</f>
        <v>#REF!</v>
      </c>
      <c r="E11" s="270"/>
      <c r="F11" s="248"/>
      <c r="G11" s="11"/>
      <c r="H11" s="11"/>
      <c r="I11" s="11"/>
      <c r="J11" s="11"/>
      <c r="K11" s="11"/>
      <c r="L11" s="11"/>
      <c r="M11" s="11"/>
      <c r="N11" s="5"/>
    </row>
    <row r="12" spans="1:14" ht="14.25" x14ac:dyDescent="0.3">
      <c r="A12" s="208"/>
      <c r="B12" s="221"/>
      <c r="C12" s="208"/>
      <c r="D12" s="215"/>
      <c r="E12" s="209"/>
      <c r="F12" s="214"/>
    </row>
    <row r="13" spans="1:14" ht="14.25" x14ac:dyDescent="0.3">
      <c r="A13" s="208"/>
      <c r="B13" s="221"/>
      <c r="C13" s="215"/>
      <c r="D13" s="207" t="e">
        <f>#REF!</f>
        <v>#REF!</v>
      </c>
      <c r="E13" s="209"/>
      <c r="F13" s="271"/>
      <c r="G13" s="201"/>
      <c r="H13" s="201"/>
      <c r="I13" s="201"/>
      <c r="J13" s="201"/>
      <c r="K13" s="201"/>
      <c r="L13" s="201"/>
      <c r="M13" s="201"/>
      <c r="N13" s="180"/>
    </row>
    <row r="14" spans="1:14" ht="14.25" x14ac:dyDescent="0.3">
      <c r="A14" s="209"/>
      <c r="B14" s="209"/>
      <c r="C14" s="215"/>
      <c r="D14" s="218" t="e">
        <f>#REF!</f>
        <v>#REF!</v>
      </c>
      <c r="E14" s="209"/>
      <c r="F14" s="248"/>
      <c r="G14" s="1"/>
      <c r="H14" s="1"/>
      <c r="I14" s="1"/>
      <c r="J14" s="1"/>
      <c r="K14" s="1"/>
      <c r="L14" s="1"/>
      <c r="M14" s="1"/>
      <c r="N14" s="1"/>
    </row>
    <row r="15" spans="1:14" ht="14.25" x14ac:dyDescent="0.3">
      <c r="A15" s="207" t="s">
        <v>2</v>
      </c>
      <c r="B15" s="221"/>
      <c r="C15" s="215"/>
      <c r="D15" s="218" t="e">
        <f>#REF!</f>
        <v>#REF!</v>
      </c>
      <c r="E15" s="209"/>
      <c r="F15" s="248"/>
      <c r="G15" s="1"/>
      <c r="H15" s="1"/>
      <c r="I15" s="1"/>
      <c r="J15" s="1"/>
      <c r="K15" s="1"/>
      <c r="L15" s="1"/>
      <c r="M15" s="1"/>
      <c r="N15" s="1"/>
    </row>
    <row r="16" spans="1:14" ht="14.25" x14ac:dyDescent="0.3">
      <c r="A16" s="207" t="s">
        <v>3</v>
      </c>
      <c r="B16" s="237"/>
      <c r="C16" s="208"/>
      <c r="D16" s="218" t="e">
        <f>#REF!</f>
        <v>#REF!</v>
      </c>
      <c r="E16" s="209"/>
      <c r="F16" s="248"/>
      <c r="G16" s="1"/>
      <c r="H16" s="1"/>
      <c r="I16" s="1"/>
      <c r="J16" s="1"/>
      <c r="K16" s="1"/>
      <c r="L16" s="1"/>
      <c r="M16" s="1"/>
      <c r="N16" s="1"/>
    </row>
    <row r="17" spans="1:14" ht="14.25" x14ac:dyDescent="0.3">
      <c r="A17" s="218" t="s">
        <v>4</v>
      </c>
      <c r="B17" s="238"/>
      <c r="C17" s="209"/>
      <c r="D17" s="208"/>
      <c r="E17" s="209"/>
      <c r="F17" s="214"/>
    </row>
    <row r="18" spans="1:14" ht="14.25" x14ac:dyDescent="0.3">
      <c r="A18" s="208"/>
      <c r="B18" s="208"/>
      <c r="C18" s="208"/>
      <c r="D18" s="207" t="s">
        <v>10</v>
      </c>
      <c r="E18" s="209"/>
      <c r="F18" s="248"/>
      <c r="G18" s="82"/>
      <c r="H18" s="82"/>
      <c r="I18" s="82"/>
      <c r="J18" s="82"/>
      <c r="K18" s="82"/>
      <c r="L18" s="82"/>
      <c r="M18" s="82"/>
      <c r="N18" s="6"/>
    </row>
    <row r="19" spans="1:14" ht="14.25" x14ac:dyDescent="0.3">
      <c r="A19" s="208"/>
      <c r="B19" s="215"/>
      <c r="C19" s="215"/>
      <c r="D19" s="218" t="e">
        <f>#REF!</f>
        <v>#REF!</v>
      </c>
      <c r="E19" s="209"/>
      <c r="F19" s="248"/>
      <c r="G19" s="11"/>
      <c r="H19" s="11"/>
      <c r="I19" s="11"/>
      <c r="J19" s="11"/>
      <c r="K19" s="11"/>
      <c r="L19" s="11"/>
      <c r="M19" s="11"/>
      <c r="N19" s="5"/>
    </row>
    <row r="20" spans="1:14" ht="16.5" customHeight="1" x14ac:dyDescent="0.3">
      <c r="A20" s="209"/>
      <c r="B20" s="209"/>
      <c r="C20" s="209"/>
      <c r="D20" s="214"/>
      <c r="E20" s="209"/>
      <c r="F20" s="209"/>
    </row>
    <row r="21" spans="1:14" ht="27" x14ac:dyDescent="0.25">
      <c r="A21" s="223" t="s">
        <v>47</v>
      </c>
      <c r="B21" s="223" t="s">
        <v>53</v>
      </c>
      <c r="C21" s="223" t="s">
        <v>69</v>
      </c>
      <c r="D21" s="422" t="s">
        <v>68</v>
      </c>
      <c r="E21" s="423"/>
      <c r="F21" s="424"/>
      <c r="G21" s="200"/>
      <c r="H21" s="200"/>
      <c r="I21" s="200"/>
      <c r="J21" s="200"/>
      <c r="K21" s="200"/>
      <c r="L21" s="200"/>
      <c r="M21" s="200"/>
    </row>
    <row r="22" spans="1:14" ht="14.25" x14ac:dyDescent="0.3">
      <c r="A22" s="425" t="s">
        <v>72</v>
      </c>
      <c r="B22" s="425"/>
      <c r="C22" s="425"/>
      <c r="D22" s="425"/>
      <c r="E22" s="425"/>
      <c r="F22" s="425"/>
      <c r="G22" s="15"/>
    </row>
    <row r="23" spans="1:14" ht="14.25" x14ac:dyDescent="0.3">
      <c r="A23" s="426" t="s">
        <v>73</v>
      </c>
      <c r="B23" s="426"/>
      <c r="C23" s="426"/>
      <c r="D23" s="426"/>
      <c r="E23" s="426"/>
      <c r="F23" s="426"/>
      <c r="G23" s="15"/>
    </row>
    <row r="24" spans="1:14" ht="27" customHeight="1" x14ac:dyDescent="0.3">
      <c r="A24" s="203" t="s">
        <v>78</v>
      </c>
      <c r="B24" s="204"/>
      <c r="C24" s="205">
        <v>617.1</v>
      </c>
      <c r="D24" s="414">
        <f>B24*C24</f>
        <v>0</v>
      </c>
      <c r="E24" s="415"/>
      <c r="F24" s="415"/>
    </row>
    <row r="25" spans="1:14" ht="27" x14ac:dyDescent="0.3">
      <c r="A25" s="73" t="s">
        <v>77</v>
      </c>
      <c r="B25" s="32"/>
      <c r="C25" s="206">
        <v>790.5</v>
      </c>
      <c r="D25" s="414">
        <f t="shared" ref="D25:D32" si="0">B25*C25</f>
        <v>0</v>
      </c>
      <c r="E25" s="415"/>
      <c r="F25" s="415"/>
    </row>
    <row r="26" spans="1:14" ht="29.25" customHeight="1" x14ac:dyDescent="0.3">
      <c r="A26" s="73" t="s">
        <v>75</v>
      </c>
      <c r="B26" s="36"/>
      <c r="C26" s="99">
        <v>991.1</v>
      </c>
      <c r="D26" s="414">
        <f t="shared" si="0"/>
        <v>0</v>
      </c>
      <c r="E26" s="415"/>
      <c r="F26" s="415"/>
    </row>
    <row r="27" spans="1:14" ht="40.5" x14ac:dyDescent="0.3">
      <c r="A27" s="73" t="s">
        <v>76</v>
      </c>
      <c r="B27" s="36"/>
      <c r="C27" s="99">
        <v>3272.5</v>
      </c>
      <c r="D27" s="414">
        <f t="shared" si="0"/>
        <v>0</v>
      </c>
      <c r="E27" s="415"/>
      <c r="F27" s="415"/>
    </row>
    <row r="28" spans="1:14" ht="27" x14ac:dyDescent="0.3">
      <c r="A28" s="73" t="s">
        <v>74</v>
      </c>
      <c r="B28" s="37"/>
      <c r="C28" s="99">
        <v>970</v>
      </c>
      <c r="D28" s="414">
        <f t="shared" si="0"/>
        <v>0</v>
      </c>
      <c r="E28" s="415"/>
      <c r="F28" s="415"/>
    </row>
    <row r="29" spans="1:14" ht="27" x14ac:dyDescent="0.3">
      <c r="A29" s="73" t="s">
        <v>79</v>
      </c>
      <c r="B29" s="179"/>
      <c r="C29" s="99">
        <v>1133.9000000000001</v>
      </c>
      <c r="D29" s="414">
        <f t="shared" si="0"/>
        <v>0</v>
      </c>
      <c r="E29" s="415"/>
      <c r="F29" s="415"/>
    </row>
    <row r="30" spans="1:14" ht="27" x14ac:dyDescent="0.3">
      <c r="A30" s="73" t="s">
        <v>81</v>
      </c>
      <c r="B30" s="179"/>
      <c r="C30" s="99">
        <v>3494.9</v>
      </c>
      <c r="D30" s="414">
        <f t="shared" si="0"/>
        <v>0</v>
      </c>
      <c r="E30" s="415"/>
      <c r="F30" s="415"/>
    </row>
    <row r="31" spans="1:14" ht="27" x14ac:dyDescent="0.3">
      <c r="A31" s="73" t="s">
        <v>268</v>
      </c>
      <c r="B31" s="179"/>
      <c r="C31" s="99">
        <v>4682</v>
      </c>
      <c r="D31" s="414">
        <f t="shared" si="0"/>
        <v>0</v>
      </c>
      <c r="E31" s="415"/>
      <c r="F31" s="415"/>
    </row>
    <row r="32" spans="1:14" ht="27" x14ac:dyDescent="0.3">
      <c r="A32" s="73" t="s">
        <v>82</v>
      </c>
      <c r="B32" s="36"/>
      <c r="C32" s="87">
        <v>14980</v>
      </c>
      <c r="D32" s="414">
        <f t="shared" si="0"/>
        <v>0</v>
      </c>
      <c r="E32" s="415"/>
      <c r="F32" s="415"/>
    </row>
    <row r="33" spans="1:6" x14ac:dyDescent="0.25">
      <c r="A33" s="419" t="s">
        <v>80</v>
      </c>
      <c r="B33" s="420"/>
      <c r="C33" s="420"/>
      <c r="D33" s="420"/>
      <c r="E33" s="420"/>
      <c r="F33" s="421"/>
    </row>
    <row r="34" spans="1:6" ht="27" x14ac:dyDescent="0.3">
      <c r="A34" s="91" t="s">
        <v>78</v>
      </c>
      <c r="B34" s="35"/>
      <c r="C34" s="101">
        <v>617.1</v>
      </c>
      <c r="D34" s="414">
        <f>B34*C34</f>
        <v>0</v>
      </c>
      <c r="E34" s="415"/>
      <c r="F34" s="415"/>
    </row>
    <row r="35" spans="1:6" ht="27" x14ac:dyDescent="0.3">
      <c r="A35" s="73" t="s">
        <v>77</v>
      </c>
      <c r="B35" s="36"/>
      <c r="C35" s="101">
        <v>790.5</v>
      </c>
      <c r="D35" s="414">
        <f t="shared" ref="D35:D39" si="1">B35*C35</f>
        <v>0</v>
      </c>
      <c r="E35" s="415"/>
      <c r="F35" s="415"/>
    </row>
    <row r="36" spans="1:6" ht="12.75" customHeight="1" x14ac:dyDescent="0.3">
      <c r="A36" s="73" t="s">
        <v>76</v>
      </c>
      <c r="B36" s="36"/>
      <c r="C36" s="101">
        <v>3272.5</v>
      </c>
      <c r="D36" s="414">
        <f t="shared" si="1"/>
        <v>0</v>
      </c>
      <c r="E36" s="415"/>
      <c r="F36" s="415"/>
    </row>
    <row r="37" spans="1:6" ht="27" x14ac:dyDescent="0.3">
      <c r="A37" s="73" t="s">
        <v>79</v>
      </c>
      <c r="B37" s="36"/>
      <c r="C37" s="101">
        <v>1133.9000000000001</v>
      </c>
      <c r="D37" s="414">
        <f t="shared" si="1"/>
        <v>0</v>
      </c>
      <c r="E37" s="415"/>
      <c r="F37" s="415"/>
    </row>
    <row r="38" spans="1:6" ht="27" x14ac:dyDescent="0.3">
      <c r="A38" s="73" t="s">
        <v>81</v>
      </c>
      <c r="B38" s="32"/>
      <c r="C38" s="87">
        <v>3494.35</v>
      </c>
      <c r="D38" s="414">
        <f t="shared" si="1"/>
        <v>0</v>
      </c>
      <c r="E38" s="415"/>
      <c r="F38" s="415"/>
    </row>
    <row r="39" spans="1:6" ht="27" x14ac:dyDescent="0.3">
      <c r="A39" s="73" t="s">
        <v>82</v>
      </c>
      <c r="B39" s="32"/>
      <c r="C39" s="99">
        <v>14980</v>
      </c>
      <c r="D39" s="414">
        <f t="shared" si="1"/>
        <v>0</v>
      </c>
      <c r="E39" s="415"/>
      <c r="F39" s="415"/>
    </row>
    <row r="40" spans="1:6" x14ac:dyDescent="0.25">
      <c r="A40" s="416" t="s">
        <v>83</v>
      </c>
      <c r="B40" s="417"/>
      <c r="C40" s="417"/>
      <c r="D40" s="417"/>
      <c r="E40" s="417"/>
      <c r="F40" s="418"/>
    </row>
    <row r="41" spans="1:6" ht="27" x14ac:dyDescent="0.3">
      <c r="A41" s="91" t="s">
        <v>84</v>
      </c>
      <c r="B41" s="38"/>
      <c r="C41" s="101">
        <v>1372.75</v>
      </c>
      <c r="D41" s="409">
        <f>B41*C41</f>
        <v>0</v>
      </c>
      <c r="E41" s="410"/>
      <c r="F41" s="410"/>
    </row>
    <row r="42" spans="1:6" ht="27" x14ac:dyDescent="0.3">
      <c r="A42" s="73" t="s">
        <v>269</v>
      </c>
      <c r="B42" s="32"/>
      <c r="C42" s="99">
        <v>248.2</v>
      </c>
      <c r="D42" s="409">
        <f t="shared" ref="D42:D63" si="2">B42*C42</f>
        <v>0</v>
      </c>
      <c r="E42" s="410"/>
      <c r="F42" s="410"/>
    </row>
    <row r="43" spans="1:6" ht="14.25" x14ac:dyDescent="0.3">
      <c r="A43" s="73" t="s">
        <v>85</v>
      </c>
      <c r="B43" s="32"/>
      <c r="C43" s="99">
        <v>164</v>
      </c>
      <c r="D43" s="409">
        <f t="shared" si="2"/>
        <v>0</v>
      </c>
      <c r="E43" s="410"/>
      <c r="F43" s="410"/>
    </row>
    <row r="44" spans="1:6" ht="14.25" x14ac:dyDescent="0.3">
      <c r="A44" s="73" t="s">
        <v>86</v>
      </c>
      <c r="B44" s="32"/>
      <c r="C44" s="99">
        <v>286.45</v>
      </c>
      <c r="D44" s="409">
        <f t="shared" si="2"/>
        <v>0</v>
      </c>
      <c r="E44" s="410"/>
      <c r="F44" s="410"/>
    </row>
    <row r="45" spans="1:6" ht="14.25" x14ac:dyDescent="0.3">
      <c r="A45" s="73" t="s">
        <v>87</v>
      </c>
      <c r="B45" s="32"/>
      <c r="C45" s="99">
        <v>227.8</v>
      </c>
      <c r="D45" s="409">
        <f t="shared" si="2"/>
        <v>0</v>
      </c>
      <c r="E45" s="410"/>
      <c r="F45" s="410"/>
    </row>
    <row r="46" spans="1:6" ht="14.25" x14ac:dyDescent="0.3">
      <c r="A46" s="73" t="s">
        <v>88</v>
      </c>
      <c r="B46" s="53"/>
      <c r="C46" s="99">
        <v>186.15</v>
      </c>
      <c r="D46" s="409">
        <f t="shared" si="2"/>
        <v>0</v>
      </c>
      <c r="E46" s="410"/>
      <c r="F46" s="410"/>
    </row>
    <row r="47" spans="1:6" ht="14.25" x14ac:dyDescent="0.3">
      <c r="A47" s="73" t="s">
        <v>89</v>
      </c>
      <c r="B47" s="53"/>
      <c r="C47" s="99">
        <v>164</v>
      </c>
      <c r="D47" s="409">
        <f t="shared" si="2"/>
        <v>0</v>
      </c>
      <c r="E47" s="410"/>
      <c r="F47" s="410"/>
    </row>
    <row r="48" spans="1:6" ht="14.25" x14ac:dyDescent="0.3">
      <c r="A48" s="73" t="s">
        <v>90</v>
      </c>
      <c r="B48" s="53"/>
      <c r="C48" s="99">
        <v>201.45</v>
      </c>
      <c r="D48" s="409">
        <f t="shared" si="2"/>
        <v>0</v>
      </c>
      <c r="E48" s="410"/>
      <c r="F48" s="410"/>
    </row>
    <row r="49" spans="1:6" ht="14.25" x14ac:dyDescent="0.3">
      <c r="A49" s="73" t="s">
        <v>91</v>
      </c>
      <c r="B49" s="53"/>
      <c r="C49" s="99">
        <v>318</v>
      </c>
      <c r="D49" s="409">
        <f t="shared" si="2"/>
        <v>0</v>
      </c>
      <c r="E49" s="410"/>
      <c r="F49" s="410"/>
    </row>
    <row r="50" spans="1:6" ht="14.25" x14ac:dyDescent="0.3">
      <c r="A50" s="73" t="s">
        <v>92</v>
      </c>
      <c r="B50" s="53"/>
      <c r="C50" s="99">
        <v>186.15</v>
      </c>
      <c r="D50" s="409">
        <f t="shared" si="2"/>
        <v>0</v>
      </c>
      <c r="E50" s="410"/>
      <c r="F50" s="410"/>
    </row>
    <row r="51" spans="1:6" ht="15" customHeight="1" x14ac:dyDescent="0.3">
      <c r="A51" s="73" t="s">
        <v>93</v>
      </c>
      <c r="B51" s="53"/>
      <c r="C51" s="99">
        <v>186.15</v>
      </c>
      <c r="D51" s="409">
        <f t="shared" si="2"/>
        <v>0</v>
      </c>
      <c r="E51" s="410"/>
      <c r="F51" s="410"/>
    </row>
    <row r="52" spans="1:6" ht="14.25" x14ac:dyDescent="0.3">
      <c r="A52" s="73" t="s">
        <v>94</v>
      </c>
      <c r="B52" s="53"/>
      <c r="C52" s="99">
        <v>117.3</v>
      </c>
      <c r="D52" s="409">
        <f t="shared" si="2"/>
        <v>0</v>
      </c>
      <c r="E52" s="410"/>
      <c r="F52" s="410"/>
    </row>
    <row r="53" spans="1:6" ht="14.25" x14ac:dyDescent="0.3">
      <c r="A53" s="73" t="s">
        <v>95</v>
      </c>
      <c r="B53" s="53"/>
      <c r="C53" s="99">
        <v>355.3</v>
      </c>
      <c r="D53" s="409">
        <f t="shared" si="2"/>
        <v>0</v>
      </c>
      <c r="E53" s="410"/>
      <c r="F53" s="410"/>
    </row>
    <row r="54" spans="1:6" ht="14.25" x14ac:dyDescent="0.3">
      <c r="A54" s="73" t="s">
        <v>96</v>
      </c>
      <c r="B54" s="53"/>
      <c r="C54" s="99">
        <v>488</v>
      </c>
      <c r="D54" s="409">
        <f t="shared" si="2"/>
        <v>0</v>
      </c>
      <c r="E54" s="410"/>
      <c r="F54" s="410"/>
    </row>
    <row r="55" spans="1:6" ht="14.25" x14ac:dyDescent="0.3">
      <c r="A55" s="73" t="s">
        <v>97</v>
      </c>
      <c r="B55" s="53"/>
      <c r="C55" s="99">
        <v>620</v>
      </c>
      <c r="D55" s="409">
        <f t="shared" si="2"/>
        <v>0</v>
      </c>
      <c r="E55" s="410"/>
      <c r="F55" s="410"/>
    </row>
    <row r="56" spans="1:6" ht="14.25" x14ac:dyDescent="0.3">
      <c r="A56" s="73" t="s">
        <v>98</v>
      </c>
      <c r="B56" s="53"/>
      <c r="C56" s="99">
        <v>297</v>
      </c>
      <c r="D56" s="409">
        <f t="shared" si="2"/>
        <v>0</v>
      </c>
      <c r="E56" s="410"/>
      <c r="F56" s="410"/>
    </row>
    <row r="57" spans="1:6" ht="14.25" x14ac:dyDescent="0.3">
      <c r="A57" s="73" t="s">
        <v>99</v>
      </c>
      <c r="B57" s="32"/>
      <c r="C57" s="87">
        <v>117.3</v>
      </c>
      <c r="D57" s="409">
        <f t="shared" si="2"/>
        <v>0</v>
      </c>
      <c r="E57" s="410"/>
      <c r="F57" s="410"/>
    </row>
    <row r="58" spans="1:6" ht="27" x14ac:dyDescent="0.3">
      <c r="A58" s="104" t="s">
        <v>100</v>
      </c>
      <c r="B58" s="32"/>
      <c r="C58" s="87">
        <v>29</v>
      </c>
      <c r="D58" s="409">
        <f t="shared" si="2"/>
        <v>0</v>
      </c>
      <c r="E58" s="410"/>
      <c r="F58" s="410"/>
    </row>
    <row r="59" spans="1:6" ht="14.25" x14ac:dyDescent="0.3">
      <c r="A59" s="73" t="s">
        <v>101</v>
      </c>
      <c r="B59" s="1"/>
      <c r="C59" s="87">
        <v>201.45</v>
      </c>
      <c r="D59" s="409">
        <f t="shared" si="2"/>
        <v>0</v>
      </c>
      <c r="E59" s="410"/>
      <c r="F59" s="410"/>
    </row>
    <row r="60" spans="1:6" ht="14.25" x14ac:dyDescent="0.3">
      <c r="A60" s="105" t="s">
        <v>102</v>
      </c>
      <c r="B60" s="1"/>
      <c r="C60" s="87">
        <v>196.35</v>
      </c>
      <c r="D60" s="409">
        <f t="shared" si="2"/>
        <v>0</v>
      </c>
      <c r="E60" s="410"/>
      <c r="F60" s="410"/>
    </row>
    <row r="61" spans="1:6" ht="15" customHeight="1" x14ac:dyDescent="0.3">
      <c r="A61" s="14" t="s">
        <v>103</v>
      </c>
      <c r="B61" s="1"/>
      <c r="C61" s="87">
        <v>839</v>
      </c>
      <c r="D61" s="409">
        <f t="shared" si="2"/>
        <v>0</v>
      </c>
      <c r="E61" s="410"/>
      <c r="F61" s="410"/>
    </row>
    <row r="62" spans="1:6" ht="13.5" customHeight="1" x14ac:dyDescent="0.3">
      <c r="A62" s="14" t="s">
        <v>104</v>
      </c>
      <c r="B62" s="1"/>
      <c r="C62" s="87">
        <v>1150</v>
      </c>
      <c r="D62" s="409">
        <f t="shared" si="2"/>
        <v>0</v>
      </c>
      <c r="E62" s="410"/>
      <c r="F62" s="410"/>
    </row>
    <row r="63" spans="1:6" ht="14.25" x14ac:dyDescent="0.3">
      <c r="A63" s="14" t="s">
        <v>105</v>
      </c>
      <c r="B63" s="1"/>
      <c r="C63" s="87">
        <v>1810.5</v>
      </c>
      <c r="D63" s="409">
        <f t="shared" si="2"/>
        <v>0</v>
      </c>
      <c r="E63" s="410"/>
      <c r="F63" s="410"/>
    </row>
    <row r="64" spans="1:6" ht="22.5" customHeight="1" x14ac:dyDescent="0.3">
      <c r="B64" s="156" t="s">
        <v>70</v>
      </c>
      <c r="C64" s="58" t="s">
        <v>17</v>
      </c>
      <c r="D64" s="411">
        <f>D24+D25+D26+D27+D28+D29+D30+D31+D32+D34+D35+D36+D37+D38+D39+D41+D42+D43+D44+D45+D46+D47+D48+D49+D50+D51+D52+D53+D54+D55+D56+D57+D58+D59+D60+D61+D62+D63</f>
        <v>0</v>
      </c>
      <c r="E64" s="412"/>
      <c r="F64" s="413"/>
    </row>
    <row r="65" spans="1:6" x14ac:dyDescent="0.25">
      <c r="A65" s="202" t="s">
        <v>278</v>
      </c>
      <c r="B65" s="42"/>
      <c r="C65" s="58"/>
      <c r="D65" s="406"/>
      <c r="E65" s="407"/>
      <c r="F65" s="408"/>
    </row>
    <row r="66" spans="1:6" ht="14.25" x14ac:dyDescent="0.3">
      <c r="A66" s="15" t="s">
        <v>277</v>
      </c>
      <c r="C66" s="56" t="s">
        <v>18</v>
      </c>
      <c r="D66" s="403">
        <f>D64*14%</f>
        <v>0</v>
      </c>
      <c r="E66" s="404"/>
      <c r="F66" s="405"/>
    </row>
    <row r="67" spans="1:6" x14ac:dyDescent="0.25">
      <c r="B67" s="42"/>
      <c r="C67" s="57" t="s">
        <v>15</v>
      </c>
      <c r="D67" s="403">
        <f>D64+D66</f>
        <v>0</v>
      </c>
      <c r="E67" s="404"/>
      <c r="F67" s="405"/>
    </row>
    <row r="69" spans="1:6" ht="14.25" x14ac:dyDescent="0.3">
      <c r="A69" s="247" t="s">
        <v>280</v>
      </c>
      <c r="B69" s="209"/>
    </row>
    <row r="70" spans="1:6" ht="14.25" x14ac:dyDescent="0.3">
      <c r="A70" s="209"/>
      <c r="B70" s="209"/>
    </row>
    <row r="71" spans="1:6" ht="14.25" x14ac:dyDescent="0.3">
      <c r="A71" s="209" t="s">
        <v>281</v>
      </c>
      <c r="B71" s="209"/>
    </row>
    <row r="72" spans="1:6" ht="14.25" x14ac:dyDescent="0.3">
      <c r="A72" s="209"/>
      <c r="B72" s="209"/>
    </row>
    <row r="73" spans="1:6" ht="14.25" x14ac:dyDescent="0.3">
      <c r="A73" s="209" t="s">
        <v>282</v>
      </c>
      <c r="B73" s="209"/>
    </row>
    <row r="80" spans="1:6" x14ac:dyDescent="0.25">
      <c r="E80" s="41"/>
    </row>
    <row r="81" spans="4:5" ht="14.25" x14ac:dyDescent="0.3">
      <c r="D81" s="31"/>
      <c r="E81" s="41"/>
    </row>
  </sheetData>
  <mergeCells count="48">
    <mergeCell ref="D30:F30"/>
    <mergeCell ref="D25:F25"/>
    <mergeCell ref="D26:F26"/>
    <mergeCell ref="D27:F27"/>
    <mergeCell ref="D28:F28"/>
    <mergeCell ref="D29:F29"/>
    <mergeCell ref="A2:G2"/>
    <mergeCell ref="D21:F21"/>
    <mergeCell ref="A22:F22"/>
    <mergeCell ref="A23:F23"/>
    <mergeCell ref="D24:F24"/>
    <mergeCell ref="D31:F31"/>
    <mergeCell ref="D32:F32"/>
    <mergeCell ref="A33:F33"/>
    <mergeCell ref="D34:F34"/>
    <mergeCell ref="D35:F35"/>
    <mergeCell ref="D41:F41"/>
    <mergeCell ref="D42:F42"/>
    <mergeCell ref="D43:F43"/>
    <mergeCell ref="D44:F44"/>
    <mergeCell ref="D36:F36"/>
    <mergeCell ref="D37:F37"/>
    <mergeCell ref="D38:F38"/>
    <mergeCell ref="D39:F39"/>
    <mergeCell ref="A40:F40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6:F66"/>
    <mergeCell ref="D67:F67"/>
    <mergeCell ref="D65:F65"/>
    <mergeCell ref="D60:F60"/>
    <mergeCell ref="D61:F61"/>
    <mergeCell ref="D62:F62"/>
    <mergeCell ref="D63:F63"/>
    <mergeCell ref="D64:F64"/>
  </mergeCells>
  <pageMargins left="0.25" right="0.25" top="0.75" bottom="0.75" header="0.3" footer="0.3"/>
  <pageSetup paperSize="9" scale="97" orientation="portrait" verticalDpi="4294967295" r:id="rId1"/>
  <headerFooter>
    <oddHeader>&amp;C&amp;"Century Gothic,Bold"&amp;16Electrical Fittings Order Form</oddHeader>
  </headerFooter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view="pageBreakPreview" topLeftCell="A16" zoomScaleNormal="100" zoomScaleSheetLayoutView="100" workbookViewId="0">
      <selection activeCell="D27" sqref="D27"/>
    </sheetView>
  </sheetViews>
  <sheetFormatPr defaultRowHeight="13.5" x14ac:dyDescent="0.25"/>
  <cols>
    <col min="1" max="1" width="20.7109375" customWidth="1"/>
    <col min="2" max="2" width="20.28515625" customWidth="1"/>
    <col min="3" max="3" width="14.85546875" customWidth="1"/>
    <col min="4" max="4" width="16" customWidth="1"/>
    <col min="5" max="5" width="10.42578125" customWidth="1"/>
    <col min="6" max="6" width="10" hidden="1" customWidth="1"/>
    <col min="7" max="7" width="10.28515625" hidden="1" customWidth="1"/>
    <col min="8" max="8" width="11" hidden="1" customWidth="1"/>
    <col min="9" max="14" width="9.140625" hidden="1" customWidth="1"/>
    <col min="15" max="15" width="11.7109375" customWidth="1"/>
    <col min="16" max="16" width="9.140625" hidden="1" customWidth="1"/>
    <col min="17" max="17" width="9.85546875" bestFit="1" customWidth="1"/>
  </cols>
  <sheetData>
    <row r="1" spans="1:16" ht="27.75" customHeight="1" x14ac:dyDescent="0.25"/>
    <row r="2" spans="1:16" ht="17.25" customHeight="1" thickBot="1" x14ac:dyDescent="0.3">
      <c r="A2" s="399" t="s">
        <v>236</v>
      </c>
      <c r="B2" s="399"/>
      <c r="C2" s="399"/>
      <c r="D2" s="399"/>
      <c r="E2" s="399"/>
      <c r="F2" s="399"/>
      <c r="G2" s="399"/>
      <c r="H2" s="399"/>
      <c r="I2" s="399"/>
    </row>
    <row r="3" spans="1:16" ht="17.25" thickBot="1" x14ac:dyDescent="0.35">
      <c r="A3" s="45" t="s">
        <v>106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63"/>
    </row>
    <row r="4" spans="1:16" x14ac:dyDescent="0.25">
      <c r="A4" s="17"/>
      <c r="B4" s="4"/>
      <c r="C4" s="4"/>
      <c r="D4" s="4"/>
      <c r="E4" s="4"/>
      <c r="F4" s="4"/>
      <c r="G4" s="4"/>
    </row>
    <row r="5" spans="1:16" ht="14.25" x14ac:dyDescent="0.3">
      <c r="A5" s="209"/>
      <c r="B5" s="209" t="s">
        <v>288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6" ht="14.25" x14ac:dyDescent="0.3">
      <c r="A6" s="209"/>
      <c r="B6" s="209"/>
      <c r="C6" s="209" t="s">
        <v>19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6" ht="14.25" x14ac:dyDescent="0.3">
      <c r="A7" s="209"/>
      <c r="B7" s="209"/>
      <c r="C7" s="209" t="s">
        <v>241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6" ht="14.25" x14ac:dyDescent="0.3">
      <c r="A8" s="209"/>
      <c r="B8" s="209"/>
      <c r="C8" s="209" t="s">
        <v>20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16" ht="14.25" x14ac:dyDescent="0.3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6" ht="14.25" x14ac:dyDescent="0.3">
      <c r="A10" s="207" t="s">
        <v>0</v>
      </c>
      <c r="B10" s="221"/>
      <c r="C10" s="215"/>
      <c r="D10" s="225" t="e">
        <f>#REF!</f>
        <v>#REF!</v>
      </c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4"/>
    </row>
    <row r="11" spans="1:16" ht="14.25" x14ac:dyDescent="0.3">
      <c r="A11" s="207" t="s">
        <v>1</v>
      </c>
      <c r="B11" s="221"/>
      <c r="C11" s="215"/>
      <c r="D11" s="218" t="e">
        <f>#REF!</f>
        <v>#REF!</v>
      </c>
      <c r="E11" s="275"/>
      <c r="F11" s="276"/>
      <c r="G11" s="276"/>
      <c r="H11" s="276"/>
      <c r="I11" s="276"/>
      <c r="J11" s="276"/>
      <c r="K11" s="276"/>
      <c r="L11" s="276"/>
      <c r="M11" s="276"/>
      <c r="N11" s="276"/>
      <c r="O11" s="277"/>
    </row>
    <row r="12" spans="1:16" ht="14.25" x14ac:dyDescent="0.3">
      <c r="A12" s="208"/>
      <c r="B12" s="221"/>
      <c r="C12" s="208"/>
      <c r="D12" s="215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</row>
    <row r="13" spans="1:16" ht="14.25" x14ac:dyDescent="0.3">
      <c r="A13" s="208"/>
      <c r="B13" s="221"/>
      <c r="C13" s="215"/>
      <c r="D13" s="218" t="e">
        <f>#REF!</f>
        <v>#REF!</v>
      </c>
      <c r="E13" s="440"/>
      <c r="F13" s="441"/>
      <c r="G13" s="441"/>
      <c r="H13" s="441"/>
      <c r="I13" s="441"/>
      <c r="J13" s="441"/>
      <c r="K13" s="441"/>
      <c r="L13" s="441"/>
      <c r="M13" s="441"/>
      <c r="N13" s="441"/>
      <c r="O13" s="442"/>
    </row>
    <row r="14" spans="1:16" ht="14.25" x14ac:dyDescent="0.3">
      <c r="A14" s="209"/>
      <c r="B14" s="209"/>
      <c r="C14" s="215"/>
      <c r="D14" s="218" t="e">
        <f>#REF!</f>
        <v>#REF!</v>
      </c>
      <c r="E14" s="272"/>
      <c r="F14" s="273"/>
      <c r="G14" s="273"/>
      <c r="H14" s="273"/>
      <c r="I14" s="273"/>
      <c r="J14" s="273"/>
      <c r="K14" s="273"/>
      <c r="L14" s="273"/>
      <c r="M14" s="273"/>
      <c r="N14" s="273"/>
      <c r="O14" s="274"/>
    </row>
    <row r="15" spans="1:16" ht="14.25" x14ac:dyDescent="0.3">
      <c r="A15" s="207" t="s">
        <v>2</v>
      </c>
      <c r="B15" s="221"/>
      <c r="C15" s="215"/>
      <c r="D15" s="218" t="e">
        <f>#REF!</f>
        <v>#REF!</v>
      </c>
      <c r="E15" s="272"/>
      <c r="F15" s="273"/>
      <c r="G15" s="273"/>
      <c r="H15" s="273"/>
      <c r="I15" s="273"/>
      <c r="J15" s="273"/>
      <c r="K15" s="273"/>
      <c r="L15" s="273"/>
      <c r="M15" s="273"/>
      <c r="N15" s="273"/>
      <c r="O15" s="274"/>
    </row>
    <row r="16" spans="1:16" ht="14.25" x14ac:dyDescent="0.3">
      <c r="A16" s="207" t="s">
        <v>3</v>
      </c>
      <c r="B16" s="221"/>
      <c r="C16" s="208"/>
      <c r="D16" s="218" t="e">
        <f>#REF!</f>
        <v>#REF!</v>
      </c>
      <c r="E16" s="275"/>
      <c r="F16" s="276"/>
      <c r="G16" s="276"/>
      <c r="H16" s="276"/>
      <c r="I16" s="276"/>
      <c r="J16" s="276"/>
      <c r="K16" s="276"/>
      <c r="L16" s="276"/>
      <c r="M16" s="276"/>
      <c r="N16" s="276"/>
      <c r="O16" s="277"/>
    </row>
    <row r="17" spans="1:17" ht="14.25" x14ac:dyDescent="0.3">
      <c r="A17" s="207" t="s">
        <v>4</v>
      </c>
      <c r="B17" s="221"/>
      <c r="C17" s="208"/>
      <c r="D17" s="208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7" ht="14.25" x14ac:dyDescent="0.3">
      <c r="A18" s="208"/>
      <c r="B18" s="208"/>
      <c r="C18" s="208"/>
      <c r="D18" s="218" t="s">
        <v>10</v>
      </c>
      <c r="E18" s="272"/>
      <c r="F18" s="273"/>
      <c r="G18" s="273"/>
      <c r="H18" s="273"/>
      <c r="I18" s="273"/>
      <c r="J18" s="273"/>
      <c r="K18" s="273"/>
      <c r="L18" s="273"/>
      <c r="M18" s="273"/>
      <c r="N18" s="273"/>
      <c r="O18" s="274"/>
    </row>
    <row r="19" spans="1:17" ht="14.25" x14ac:dyDescent="0.3">
      <c r="A19" s="208"/>
      <c r="B19" s="215"/>
      <c r="C19" s="215"/>
      <c r="D19" s="218" t="e">
        <f>#REF!</f>
        <v>#REF!</v>
      </c>
      <c r="E19" s="275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7" ht="14.25" x14ac:dyDescent="0.3">
      <c r="A20" s="208"/>
      <c r="B20" s="215"/>
      <c r="C20" s="215"/>
      <c r="D20" s="215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</row>
    <row r="21" spans="1:17" ht="16.5" customHeight="1" x14ac:dyDescent="0.3">
      <c r="A21" s="208" t="s">
        <v>107</v>
      </c>
      <c r="B21" s="209"/>
      <c r="E21" s="18"/>
    </row>
    <row r="22" spans="1:17" ht="16.5" customHeight="1" x14ac:dyDescent="0.3">
      <c r="A22" s="218" t="s">
        <v>108</v>
      </c>
      <c r="B22" s="226"/>
      <c r="C22" s="69"/>
      <c r="D22" s="69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4"/>
      <c r="Q22" s="49"/>
    </row>
    <row r="23" spans="1:17" ht="30" customHeight="1" x14ac:dyDescent="0.25">
      <c r="A23" s="280" t="s">
        <v>109</v>
      </c>
      <c r="B23" s="280" t="s">
        <v>110</v>
      </c>
      <c r="C23" s="280" t="s">
        <v>111</v>
      </c>
      <c r="D23" s="281" t="s">
        <v>157</v>
      </c>
      <c r="E23" s="437" t="s">
        <v>305</v>
      </c>
      <c r="F23" s="438"/>
      <c r="G23" s="438"/>
      <c r="H23" s="438"/>
      <c r="I23" s="438"/>
      <c r="J23" s="438"/>
      <c r="K23" s="438"/>
      <c r="L23" s="438"/>
      <c r="M23" s="438"/>
      <c r="N23" s="438"/>
      <c r="O23" s="439"/>
      <c r="Q23" s="297" t="s">
        <v>68</v>
      </c>
    </row>
    <row r="24" spans="1:17" ht="14.25" customHeight="1" x14ac:dyDescent="0.3">
      <c r="A24" s="73" t="s">
        <v>156</v>
      </c>
      <c r="B24" s="32"/>
      <c r="C24" s="34"/>
      <c r="D24" s="34"/>
      <c r="E24" s="427">
        <v>2700</v>
      </c>
      <c r="F24" s="428"/>
      <c r="G24" s="428"/>
      <c r="H24" s="428"/>
      <c r="I24" s="428"/>
      <c r="J24" s="428"/>
      <c r="K24" s="428"/>
      <c r="L24" s="428"/>
      <c r="M24" s="428"/>
      <c r="N24" s="428"/>
      <c r="O24" s="429"/>
      <c r="Q24" s="145">
        <f>D24*E24</f>
        <v>0</v>
      </c>
    </row>
    <row r="25" spans="1:17" ht="14.25" customHeight="1" x14ac:dyDescent="0.3">
      <c r="A25" s="73" t="s">
        <v>154</v>
      </c>
      <c r="B25" s="32"/>
      <c r="C25" s="35"/>
      <c r="D25" s="178"/>
      <c r="E25" s="427">
        <v>2700</v>
      </c>
      <c r="F25" s="428"/>
      <c r="G25" s="428"/>
      <c r="H25" s="428"/>
      <c r="I25" s="428"/>
      <c r="J25" s="428"/>
      <c r="K25" s="428"/>
      <c r="L25" s="428"/>
      <c r="M25" s="428"/>
      <c r="N25" s="428"/>
      <c r="O25" s="429"/>
      <c r="Q25" s="1"/>
    </row>
    <row r="26" spans="1:17" ht="14.25" x14ac:dyDescent="0.3">
      <c r="A26" s="73" t="s">
        <v>155</v>
      </c>
      <c r="B26" s="36"/>
      <c r="C26" s="33"/>
      <c r="D26" s="1"/>
      <c r="E26" s="427">
        <v>3745</v>
      </c>
      <c r="F26" s="428"/>
      <c r="G26" s="428"/>
      <c r="H26" s="428"/>
      <c r="I26" s="428"/>
      <c r="J26" s="428"/>
      <c r="K26" s="428"/>
      <c r="L26" s="428"/>
      <c r="M26" s="428"/>
      <c r="N26" s="428"/>
      <c r="O26" s="429"/>
      <c r="Q26" s="1"/>
    </row>
    <row r="27" spans="1:17" ht="14.25" x14ac:dyDescent="0.3">
      <c r="A27" s="73" t="s">
        <v>154</v>
      </c>
      <c r="B27" s="36"/>
      <c r="C27" s="33"/>
      <c r="D27" s="33"/>
      <c r="E27" s="427">
        <v>3745</v>
      </c>
      <c r="F27" s="428"/>
      <c r="G27" s="428"/>
      <c r="H27" s="428"/>
      <c r="I27" s="428"/>
      <c r="J27" s="428"/>
      <c r="K27" s="428"/>
      <c r="L27" s="428"/>
      <c r="M27" s="428"/>
      <c r="N27" s="428"/>
      <c r="O27" s="429"/>
      <c r="Q27" s="1"/>
    </row>
    <row r="28" spans="1:17" ht="27" x14ac:dyDescent="0.3">
      <c r="A28" s="73" t="s">
        <v>158</v>
      </c>
      <c r="B28" s="71"/>
      <c r="C28" s="33"/>
      <c r="D28" s="40"/>
      <c r="E28" s="427">
        <v>1100</v>
      </c>
      <c r="F28" s="428"/>
      <c r="G28" s="428"/>
      <c r="H28" s="428"/>
      <c r="I28" s="428"/>
      <c r="J28" s="428"/>
      <c r="K28" s="428"/>
      <c r="L28" s="428"/>
      <c r="M28" s="428"/>
      <c r="N28" s="428"/>
      <c r="O28" s="429"/>
      <c r="Q28" s="1"/>
    </row>
    <row r="29" spans="1:17" x14ac:dyDescent="0.25">
      <c r="A29" s="54"/>
      <c r="B29" s="36"/>
      <c r="C29" s="36"/>
      <c r="D29" s="36"/>
      <c r="E29" s="434"/>
      <c r="F29" s="435"/>
      <c r="G29" s="435"/>
      <c r="H29" s="435"/>
      <c r="I29" s="435"/>
      <c r="J29" s="435"/>
      <c r="K29" s="435"/>
      <c r="L29" s="435"/>
      <c r="M29" s="435"/>
      <c r="N29" s="435"/>
      <c r="O29" s="436"/>
      <c r="Q29" s="1"/>
    </row>
    <row r="30" spans="1:17" ht="14.25" x14ac:dyDescent="0.3">
      <c r="A30" s="218" t="s">
        <v>108</v>
      </c>
      <c r="B30" s="278"/>
      <c r="C30" s="234"/>
      <c r="D30" s="279"/>
      <c r="E30" s="430"/>
      <c r="F30" s="431"/>
      <c r="G30" s="431"/>
      <c r="H30" s="431"/>
      <c r="I30" s="431"/>
      <c r="J30" s="431"/>
      <c r="K30" s="431"/>
      <c r="L30" s="431"/>
      <c r="M30" s="431"/>
      <c r="N30" s="431"/>
      <c r="O30" s="432"/>
      <c r="Q30" s="1"/>
    </row>
    <row r="31" spans="1:17" x14ac:dyDescent="0.25">
      <c r="A31" s="220" t="s">
        <v>4</v>
      </c>
      <c r="B31" s="282" t="s">
        <v>159</v>
      </c>
      <c r="C31" s="222" t="s">
        <v>160</v>
      </c>
      <c r="D31" s="283" t="s">
        <v>161</v>
      </c>
      <c r="E31" s="397" t="s">
        <v>305</v>
      </c>
      <c r="F31" s="433"/>
      <c r="G31" s="433"/>
      <c r="H31" s="433"/>
      <c r="I31" s="433"/>
      <c r="J31" s="433"/>
      <c r="K31" s="433"/>
      <c r="L31" s="433"/>
      <c r="M31" s="433"/>
      <c r="N31" s="433"/>
      <c r="O31" s="398"/>
      <c r="Q31" s="297" t="s">
        <v>68</v>
      </c>
    </row>
    <row r="32" spans="1:17" ht="14.25" x14ac:dyDescent="0.3">
      <c r="A32" s="73"/>
      <c r="B32" s="36"/>
      <c r="C32" s="34"/>
      <c r="D32" s="34"/>
      <c r="E32" s="427">
        <v>183</v>
      </c>
      <c r="F32" s="428"/>
      <c r="G32" s="428"/>
      <c r="H32" s="428"/>
      <c r="I32" s="428"/>
      <c r="J32" s="428"/>
      <c r="K32" s="428"/>
      <c r="L32" s="428"/>
      <c r="M32" s="428"/>
      <c r="N32" s="428"/>
      <c r="O32" s="429"/>
      <c r="Q32" s="145">
        <f>D32*E32</f>
        <v>0</v>
      </c>
    </row>
    <row r="33" spans="1:17" ht="12.75" customHeight="1" x14ac:dyDescent="0.3">
      <c r="A33" s="53"/>
      <c r="B33" s="36"/>
      <c r="C33" s="34"/>
      <c r="D33" s="34"/>
      <c r="E33" s="427">
        <v>183</v>
      </c>
      <c r="F33" s="428"/>
      <c r="G33" s="428"/>
      <c r="H33" s="428"/>
      <c r="I33" s="428"/>
      <c r="J33" s="428"/>
      <c r="K33" s="428"/>
      <c r="L33" s="428"/>
      <c r="M33" s="428"/>
      <c r="N33" s="428"/>
      <c r="O33" s="429"/>
      <c r="Q33" s="145">
        <f>D33*E33</f>
        <v>0</v>
      </c>
    </row>
    <row r="34" spans="1:17" ht="12.75" customHeight="1" x14ac:dyDescent="0.25">
      <c r="A34" s="42"/>
      <c r="B34" s="42"/>
      <c r="C34" s="58" t="s">
        <v>240</v>
      </c>
      <c r="D34" s="58" t="s">
        <v>17</v>
      </c>
      <c r="F34" s="1"/>
      <c r="Q34" s="145">
        <f>Q24+Q25+Q26+Q27+Q28+Q32+Q33</f>
        <v>0</v>
      </c>
    </row>
    <row r="35" spans="1:17" ht="12.75" customHeight="1" x14ac:dyDescent="0.3">
      <c r="A35" s="55" t="s">
        <v>296</v>
      </c>
      <c r="B35" s="42"/>
      <c r="C35" s="44"/>
      <c r="D35" s="44"/>
      <c r="Q35" s="1"/>
    </row>
    <row r="36" spans="1:17" ht="12.75" customHeight="1" x14ac:dyDescent="0.25">
      <c r="A36" s="44"/>
      <c r="C36" s="42"/>
      <c r="D36" s="56" t="s">
        <v>18</v>
      </c>
      <c r="Q36" s="145">
        <f>Q34*14%</f>
        <v>0</v>
      </c>
    </row>
    <row r="37" spans="1:17" ht="12.75" customHeight="1" x14ac:dyDescent="0.25">
      <c r="A37" s="44"/>
      <c r="C37" s="42"/>
      <c r="D37" s="57" t="s">
        <v>15</v>
      </c>
      <c r="Q37" s="145">
        <f>Q34+Q36</f>
        <v>0</v>
      </c>
    </row>
    <row r="38" spans="1:17" ht="12.75" customHeight="1" x14ac:dyDescent="0.25"/>
    <row r="39" spans="1:17" ht="12.75" customHeight="1" x14ac:dyDescent="0.3">
      <c r="A39" s="247" t="s">
        <v>280</v>
      </c>
    </row>
    <row r="40" spans="1:17" ht="12.75" customHeight="1" x14ac:dyDescent="0.3">
      <c r="A40" s="209"/>
    </row>
    <row r="41" spans="1:17" ht="12.75" customHeight="1" x14ac:dyDescent="0.3">
      <c r="A41" s="209" t="s">
        <v>281</v>
      </c>
    </row>
    <row r="42" spans="1:17" ht="12.75" customHeight="1" x14ac:dyDescent="0.3">
      <c r="A42" s="209"/>
    </row>
    <row r="43" spans="1:17" ht="12.75" customHeight="1" x14ac:dyDescent="0.3">
      <c r="A43" s="209" t="s">
        <v>282</v>
      </c>
    </row>
    <row r="44" spans="1:17" ht="12.75" customHeight="1" x14ac:dyDescent="0.25"/>
    <row r="45" spans="1:17" ht="12.75" customHeight="1" x14ac:dyDescent="0.25"/>
    <row r="46" spans="1:17" ht="12.75" customHeight="1" x14ac:dyDescent="0.25"/>
    <row r="47" spans="1:17" ht="12.75" customHeight="1" x14ac:dyDescent="0.25"/>
    <row r="48" spans="1:1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72" spans="5:6" x14ac:dyDescent="0.25">
      <c r="F72" s="59"/>
    </row>
    <row r="73" spans="5:6" x14ac:dyDescent="0.25">
      <c r="F73" s="59"/>
    </row>
    <row r="74" spans="5:6" ht="14.25" x14ac:dyDescent="0.3">
      <c r="E74" s="31"/>
    </row>
    <row r="83" ht="15" customHeight="1" x14ac:dyDescent="0.25"/>
    <row r="84" ht="13.5" customHeight="1" x14ac:dyDescent="0.25"/>
  </sheetData>
  <mergeCells count="14">
    <mergeCell ref="E23:O23"/>
    <mergeCell ref="E24:O24"/>
    <mergeCell ref="E25:O25"/>
    <mergeCell ref="E26:O26"/>
    <mergeCell ref="A2:I2"/>
    <mergeCell ref="E13:O13"/>
    <mergeCell ref="E22:O22"/>
    <mergeCell ref="E33:O33"/>
    <mergeCell ref="E27:O27"/>
    <mergeCell ref="E28:O28"/>
    <mergeCell ref="E30:O30"/>
    <mergeCell ref="E31:O31"/>
    <mergeCell ref="E32:O32"/>
    <mergeCell ref="E29:O29"/>
  </mergeCells>
  <pageMargins left="0.25" right="0.25" top="0.75" bottom="0.75" header="0.3" footer="0.3"/>
  <pageSetup paperSize="9" scale="90" orientation="portrait" verticalDpi="4294967295" r:id="rId1"/>
  <headerFooter>
    <oddHeader>&amp;C&amp;"Century Gothic,Bold"&amp;16Lifting Equipment Order Form</oddHeader>
  </headerFooter>
  <colBreaks count="1" manualBreakCount="1">
    <brk id="17" max="5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view="pageBreakPreview" zoomScaleNormal="100" zoomScaleSheetLayoutView="100" workbookViewId="0">
      <selection activeCell="X25" sqref="X25"/>
    </sheetView>
  </sheetViews>
  <sheetFormatPr defaultRowHeight="13.5" x14ac:dyDescent="0.25"/>
  <cols>
    <col min="1" max="1" width="39.42578125" customWidth="1"/>
    <col min="2" max="2" width="17.42578125" customWidth="1"/>
    <col min="3" max="3" width="12.85546875" customWidth="1"/>
    <col min="4" max="4" width="16.140625" bestFit="1" customWidth="1"/>
    <col min="5" max="5" width="9.7109375" customWidth="1"/>
    <col min="6" max="6" width="11" customWidth="1"/>
    <col min="7" max="7" width="14" customWidth="1"/>
    <col min="8" max="8" width="10" hidden="1" customWidth="1"/>
    <col min="9" max="9" width="0.140625" customWidth="1"/>
    <col min="10" max="10" width="11" hidden="1" customWidth="1"/>
    <col min="11" max="21" width="9.140625" hidden="1" customWidth="1"/>
  </cols>
  <sheetData>
    <row r="1" spans="1:11" ht="29.25" customHeight="1" x14ac:dyDescent="0.25"/>
    <row r="2" spans="1:11" ht="17.25" customHeight="1" thickBot="1" x14ac:dyDescent="0.3">
      <c r="A2" s="373" t="s">
        <v>239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7.25" thickBot="1" x14ac:dyDescent="0.35">
      <c r="A3" s="45" t="s">
        <v>291</v>
      </c>
      <c r="B3" s="46"/>
      <c r="C3" s="47"/>
      <c r="D3" s="47"/>
      <c r="E3" s="47"/>
      <c r="F3" s="47"/>
      <c r="G3" s="63"/>
      <c r="H3" s="3"/>
      <c r="I3" s="3"/>
      <c r="J3" s="4"/>
    </row>
    <row r="4" spans="1:11" x14ac:dyDescent="0.25">
      <c r="A4" s="17"/>
      <c r="B4" s="4"/>
      <c r="C4" s="4"/>
      <c r="D4" s="4"/>
      <c r="E4" s="4"/>
      <c r="F4" s="4"/>
      <c r="G4" s="4"/>
      <c r="H4" s="4"/>
      <c r="I4" s="4"/>
    </row>
    <row r="5" spans="1:11" ht="14.25" x14ac:dyDescent="0.3">
      <c r="A5" s="209"/>
      <c r="B5" s="209" t="s">
        <v>290</v>
      </c>
      <c r="C5" s="209"/>
      <c r="D5" s="209"/>
      <c r="E5" s="209"/>
      <c r="F5" s="209"/>
      <c r="G5" s="209"/>
    </row>
    <row r="6" spans="1:11" ht="14.25" x14ac:dyDescent="0.3">
      <c r="A6" s="209"/>
      <c r="B6" s="209"/>
      <c r="C6" s="209" t="s">
        <v>19</v>
      </c>
      <c r="D6" s="209"/>
      <c r="E6" s="209"/>
      <c r="F6" s="209"/>
      <c r="G6" s="209"/>
    </row>
    <row r="7" spans="1:11" ht="14.25" x14ac:dyDescent="0.3">
      <c r="A7" s="209"/>
      <c r="B7" s="209"/>
      <c r="C7" s="209" t="s">
        <v>241</v>
      </c>
      <c r="D7" s="209"/>
      <c r="E7" s="209"/>
      <c r="F7" s="209"/>
      <c r="G7" s="209"/>
    </row>
    <row r="8" spans="1:11" ht="14.25" x14ac:dyDescent="0.3">
      <c r="A8" s="209"/>
      <c r="B8" s="209"/>
      <c r="C8" s="209" t="s">
        <v>20</v>
      </c>
      <c r="D8" s="209"/>
      <c r="E8" s="209"/>
      <c r="F8" s="209"/>
      <c r="G8" s="209"/>
    </row>
    <row r="9" spans="1:11" ht="14.25" x14ac:dyDescent="0.3">
      <c r="A9" s="209"/>
      <c r="B9" s="209"/>
      <c r="C9" s="209"/>
      <c r="D9" s="209"/>
      <c r="E9" s="209"/>
      <c r="F9" s="209"/>
      <c r="G9" s="209"/>
    </row>
    <row r="10" spans="1:11" ht="14.25" x14ac:dyDescent="0.3">
      <c r="A10" s="207" t="s">
        <v>0</v>
      </c>
      <c r="B10" s="221"/>
      <c r="C10" s="215"/>
      <c r="D10" s="225" t="e">
        <f>#REF!</f>
        <v>#REF!</v>
      </c>
      <c r="E10" s="245"/>
      <c r="F10" s="272"/>
      <c r="G10" s="274"/>
    </row>
    <row r="11" spans="1:11" ht="14.25" x14ac:dyDescent="0.3">
      <c r="A11" s="207" t="s">
        <v>1</v>
      </c>
      <c r="B11" s="221"/>
      <c r="C11" s="215"/>
      <c r="D11" s="218" t="e">
        <f>#REF!</f>
        <v>#REF!</v>
      </c>
      <c r="E11" s="245"/>
      <c r="F11" s="275"/>
      <c r="G11" s="277"/>
    </row>
    <row r="12" spans="1:11" ht="14.25" x14ac:dyDescent="0.3">
      <c r="A12" s="208"/>
      <c r="B12" s="221"/>
      <c r="C12" s="208"/>
      <c r="D12" s="215"/>
      <c r="E12" s="209"/>
      <c r="F12" s="209"/>
      <c r="G12" s="209"/>
    </row>
    <row r="13" spans="1:11" ht="14.25" x14ac:dyDescent="0.3">
      <c r="A13" s="208"/>
      <c r="B13" s="221"/>
      <c r="C13" s="215"/>
      <c r="D13" s="218" t="e">
        <f>#REF!</f>
        <v>#REF!</v>
      </c>
      <c r="E13" s="245"/>
      <c r="F13" s="445"/>
      <c r="G13" s="442"/>
    </row>
    <row r="14" spans="1:11" ht="14.25" x14ac:dyDescent="0.3">
      <c r="A14" s="209"/>
      <c r="B14" s="209"/>
      <c r="C14" s="215"/>
      <c r="D14" s="218" t="e">
        <f>#REF!</f>
        <v>#REF!</v>
      </c>
      <c r="E14" s="245"/>
      <c r="F14" s="272"/>
      <c r="G14" s="274"/>
    </row>
    <row r="15" spans="1:11" ht="14.25" x14ac:dyDescent="0.3">
      <c r="A15" s="207" t="s">
        <v>2</v>
      </c>
      <c r="B15" s="221"/>
      <c r="C15" s="215"/>
      <c r="D15" s="218" t="e">
        <f>#REF!</f>
        <v>#REF!</v>
      </c>
      <c r="E15" s="245"/>
      <c r="F15" s="272"/>
      <c r="G15" s="274"/>
    </row>
    <row r="16" spans="1:11" ht="14.25" x14ac:dyDescent="0.3">
      <c r="A16" s="207" t="s">
        <v>3</v>
      </c>
      <c r="B16" s="221"/>
      <c r="C16" s="208"/>
      <c r="D16" s="218" t="e">
        <f>#REF!</f>
        <v>#REF!</v>
      </c>
      <c r="E16" s="245"/>
      <c r="F16" s="275"/>
      <c r="G16" s="277"/>
    </row>
    <row r="17" spans="1:10" ht="14.25" x14ac:dyDescent="0.3">
      <c r="A17" s="207" t="s">
        <v>4</v>
      </c>
      <c r="B17" s="221"/>
      <c r="C17" s="208"/>
      <c r="D17" s="208"/>
      <c r="E17" s="209"/>
      <c r="F17" s="209"/>
      <c r="G17" s="209"/>
    </row>
    <row r="18" spans="1:10" ht="14.25" x14ac:dyDescent="0.3">
      <c r="A18" s="208"/>
      <c r="B18" s="208"/>
      <c r="C18" s="208"/>
      <c r="D18" s="218" t="s">
        <v>10</v>
      </c>
      <c r="E18" s="245"/>
      <c r="F18" s="272"/>
      <c r="G18" s="274"/>
    </row>
    <row r="19" spans="1:10" ht="14.25" x14ac:dyDescent="0.3">
      <c r="A19" s="208"/>
      <c r="B19" s="215"/>
      <c r="C19" s="215"/>
      <c r="D19" s="218" t="e">
        <f>#REF!</f>
        <v>#REF!</v>
      </c>
      <c r="E19" s="245"/>
      <c r="F19" s="275"/>
      <c r="G19" s="277"/>
    </row>
    <row r="20" spans="1:10" ht="16.5" customHeight="1" x14ac:dyDescent="0.3">
      <c r="A20" s="209"/>
      <c r="B20" s="209"/>
      <c r="C20" s="209"/>
      <c r="D20" s="209"/>
      <c r="E20" s="209"/>
      <c r="F20" s="209"/>
      <c r="G20" s="214"/>
    </row>
    <row r="21" spans="1:10" ht="30" customHeight="1" x14ac:dyDescent="0.25">
      <c r="A21" s="317" t="s">
        <v>39</v>
      </c>
      <c r="B21" s="318" t="s">
        <v>69</v>
      </c>
      <c r="C21" s="318" t="s">
        <v>112</v>
      </c>
      <c r="D21" s="318" t="s">
        <v>113</v>
      </c>
      <c r="E21" s="318" t="s">
        <v>114</v>
      </c>
      <c r="F21" s="299" t="s">
        <v>115</v>
      </c>
      <c r="G21" s="299" t="s">
        <v>314</v>
      </c>
    </row>
    <row r="22" spans="1:10" ht="14.25" x14ac:dyDescent="0.3">
      <c r="A22" s="67" t="s">
        <v>116</v>
      </c>
      <c r="B22" s="319"/>
      <c r="C22" s="319"/>
      <c r="D22" s="319"/>
      <c r="E22" s="319"/>
      <c r="F22" s="161"/>
      <c r="G22" s="161"/>
      <c r="J22" s="15"/>
    </row>
    <row r="23" spans="1:10" ht="102.75" customHeight="1" x14ac:dyDescent="0.3">
      <c r="A23" s="320" t="s">
        <v>119</v>
      </c>
      <c r="B23" s="321"/>
      <c r="C23" s="321"/>
      <c r="D23" s="301">
        <v>7433</v>
      </c>
      <c r="E23" s="321"/>
      <c r="F23" s="301"/>
      <c r="G23" s="301">
        <f>C23*D23*E23</f>
        <v>0</v>
      </c>
      <c r="J23" s="15"/>
    </row>
    <row r="24" spans="1:10" ht="102.75" customHeight="1" x14ac:dyDescent="0.25">
      <c r="A24" s="114" t="s">
        <v>118</v>
      </c>
      <c r="B24" s="321"/>
      <c r="C24" s="90"/>
      <c r="D24" s="301">
        <v>5309.5</v>
      </c>
      <c r="E24" s="321"/>
      <c r="F24" s="301"/>
      <c r="G24" s="301">
        <f t="shared" ref="G24:G31" si="0">C24*D24*E24</f>
        <v>0</v>
      </c>
    </row>
    <row r="25" spans="1:10" ht="102.75" customHeight="1" x14ac:dyDescent="0.25">
      <c r="A25" s="114" t="s">
        <v>117</v>
      </c>
      <c r="B25" s="108"/>
      <c r="C25" s="322"/>
      <c r="D25" s="323">
        <v>3435.5</v>
      </c>
      <c r="E25" s="324"/>
      <c r="F25" s="301"/>
      <c r="G25" s="301">
        <f t="shared" si="0"/>
        <v>0</v>
      </c>
    </row>
    <row r="26" spans="1:10" ht="15.75" customHeight="1" x14ac:dyDescent="0.25">
      <c r="A26" s="325" t="s">
        <v>120</v>
      </c>
      <c r="B26" s="326"/>
      <c r="C26" s="326"/>
      <c r="D26" s="326"/>
      <c r="E26" s="326"/>
      <c r="F26" s="161"/>
      <c r="G26" s="302"/>
    </row>
    <row r="27" spans="1:10" ht="73.5" customHeight="1" x14ac:dyDescent="0.25">
      <c r="A27" s="114" t="s">
        <v>229</v>
      </c>
      <c r="B27" s="108"/>
      <c r="C27" s="108"/>
      <c r="D27" s="327">
        <v>1362</v>
      </c>
      <c r="E27" s="108"/>
      <c r="F27" s="301"/>
      <c r="G27" s="301">
        <f>C27*D27*E27</f>
        <v>0</v>
      </c>
    </row>
    <row r="28" spans="1:10" x14ac:dyDescent="0.25">
      <c r="A28" s="325" t="s">
        <v>121</v>
      </c>
      <c r="B28" s="328"/>
      <c r="C28" s="328"/>
      <c r="D28" s="328"/>
      <c r="E28" s="328"/>
      <c r="F28" s="161"/>
      <c r="G28" s="302"/>
    </row>
    <row r="29" spans="1:10" ht="71.25" customHeight="1" x14ac:dyDescent="0.25">
      <c r="A29" s="114" t="s">
        <v>230</v>
      </c>
      <c r="B29" s="108"/>
      <c r="C29" s="108"/>
      <c r="D29" s="327">
        <v>812</v>
      </c>
      <c r="E29" s="108"/>
      <c r="F29" s="122"/>
      <c r="G29" s="301">
        <f>C29*D29*E29</f>
        <v>0</v>
      </c>
    </row>
    <row r="30" spans="1:10" ht="19.5" customHeight="1" x14ac:dyDescent="0.25">
      <c r="A30" s="114" t="s">
        <v>122</v>
      </c>
      <c r="B30" s="321"/>
      <c r="C30" s="321"/>
      <c r="D30" s="329">
        <v>22.5</v>
      </c>
      <c r="E30" s="321"/>
      <c r="F30" s="122"/>
      <c r="G30" s="301">
        <f t="shared" si="0"/>
        <v>0</v>
      </c>
    </row>
    <row r="31" spans="1:10" ht="31.5" customHeight="1" x14ac:dyDescent="0.25">
      <c r="A31" s="114" t="s">
        <v>123</v>
      </c>
      <c r="B31" s="90"/>
      <c r="C31" s="90"/>
      <c r="D31" s="301">
        <v>75</v>
      </c>
      <c r="E31" s="90"/>
      <c r="F31" s="122"/>
      <c r="G31" s="301">
        <f t="shared" si="0"/>
        <v>0</v>
      </c>
    </row>
    <row r="32" spans="1:10" ht="23.25" customHeight="1" x14ac:dyDescent="0.25">
      <c r="A32" s="362" t="s">
        <v>124</v>
      </c>
      <c r="B32" s="330"/>
      <c r="C32" s="326"/>
      <c r="D32" s="326"/>
      <c r="E32" s="326"/>
      <c r="F32" s="326"/>
      <c r="G32" s="165"/>
    </row>
    <row r="33" spans="1:7" ht="26.25" x14ac:dyDescent="0.25">
      <c r="A33" s="331" t="s">
        <v>39</v>
      </c>
      <c r="B33" s="332" t="s">
        <v>44</v>
      </c>
      <c r="C33" s="333" t="s">
        <v>45</v>
      </c>
      <c r="D33" s="333" t="s">
        <v>14</v>
      </c>
      <c r="E33" s="333" t="s">
        <v>149</v>
      </c>
      <c r="F33" s="334" t="s">
        <v>315</v>
      </c>
      <c r="G33" s="298" t="s">
        <v>68</v>
      </c>
    </row>
    <row r="34" spans="1:7" ht="29.25" customHeight="1" x14ac:dyDescent="0.25">
      <c r="A34" s="335" t="s">
        <v>125</v>
      </c>
      <c r="B34" s="130" t="s">
        <v>308</v>
      </c>
      <c r="C34" s="321"/>
      <c r="D34" s="336"/>
      <c r="E34" s="337">
        <v>400</v>
      </c>
      <c r="F34" s="329"/>
      <c r="G34" s="329">
        <f>C34*D34*E34</f>
        <v>0</v>
      </c>
    </row>
    <row r="35" spans="1:7" ht="23.25" customHeight="1" x14ac:dyDescent="0.25">
      <c r="A35" s="335" t="s">
        <v>126</v>
      </c>
      <c r="B35" s="130" t="s">
        <v>150</v>
      </c>
      <c r="C35" s="321"/>
      <c r="D35" s="321"/>
      <c r="E35" s="337">
        <v>490</v>
      </c>
      <c r="F35" s="329"/>
      <c r="G35" s="329">
        <f t="shared" ref="G35:G36" si="1">C35*D35*E35</f>
        <v>0</v>
      </c>
    </row>
    <row r="36" spans="1:7" ht="20.25" customHeight="1" x14ac:dyDescent="0.25">
      <c r="A36" s="335" t="s">
        <v>127</v>
      </c>
      <c r="B36" s="130" t="s">
        <v>309</v>
      </c>
      <c r="C36" s="321"/>
      <c r="D36" s="321"/>
      <c r="E36" s="329">
        <v>449</v>
      </c>
      <c r="F36" s="329"/>
      <c r="G36" s="329">
        <f t="shared" si="1"/>
        <v>0</v>
      </c>
    </row>
    <row r="37" spans="1:7" ht="21" customHeight="1" x14ac:dyDescent="0.25">
      <c r="A37" s="362" t="s">
        <v>128</v>
      </c>
      <c r="B37" s="338"/>
      <c r="C37" s="339"/>
      <c r="D37" s="339"/>
      <c r="E37" s="339"/>
      <c r="F37" s="339"/>
      <c r="G37" s="165"/>
    </row>
    <row r="38" spans="1:7" ht="20.25" customHeight="1" x14ac:dyDescent="0.25">
      <c r="A38" s="335" t="s">
        <v>129</v>
      </c>
      <c r="B38" s="90" t="s">
        <v>150</v>
      </c>
      <c r="C38" s="108"/>
      <c r="D38" s="108"/>
      <c r="E38" s="327">
        <v>534</v>
      </c>
      <c r="F38" s="327"/>
      <c r="G38" s="303">
        <f>C38*D38*E38</f>
        <v>0</v>
      </c>
    </row>
    <row r="39" spans="1:7" ht="19.5" customHeight="1" x14ac:dyDescent="0.25">
      <c r="A39" s="335" t="s">
        <v>130</v>
      </c>
      <c r="B39" s="114" t="s">
        <v>150</v>
      </c>
      <c r="C39" s="108"/>
      <c r="D39" s="108"/>
      <c r="E39" s="327">
        <v>687</v>
      </c>
      <c r="F39" s="327"/>
      <c r="G39" s="303">
        <f>C39*D39*E39</f>
        <v>0</v>
      </c>
    </row>
    <row r="40" spans="1:7" ht="19.5" customHeight="1" x14ac:dyDescent="0.25">
      <c r="A40" s="362" t="s">
        <v>131</v>
      </c>
      <c r="B40" s="161"/>
      <c r="C40" s="328"/>
      <c r="D40" s="328"/>
      <c r="E40" s="328"/>
      <c r="F40" s="328"/>
      <c r="G40" s="161"/>
    </row>
    <row r="41" spans="1:7" ht="26.25" x14ac:dyDescent="0.25">
      <c r="A41" s="331" t="str">
        <f t="shared" ref="A41:D41" si="2">A33</f>
        <v>Description</v>
      </c>
      <c r="B41" s="340" t="str">
        <f t="shared" si="2"/>
        <v>Charged per</v>
      </c>
      <c r="C41" s="341" t="str">
        <f t="shared" si="2"/>
        <v>Quantity required</v>
      </c>
      <c r="D41" s="342" t="str">
        <f t="shared" si="2"/>
        <v>No. of days</v>
      </c>
      <c r="E41" s="341" t="s">
        <v>149</v>
      </c>
      <c r="F41" s="343"/>
      <c r="G41" s="304"/>
    </row>
    <row r="42" spans="1:7" ht="14.25" customHeight="1" x14ac:dyDescent="0.25">
      <c r="A42" s="114" t="s">
        <v>310</v>
      </c>
      <c r="B42" s="90" t="s">
        <v>150</v>
      </c>
      <c r="C42" s="108"/>
      <c r="D42" s="108"/>
      <c r="E42" s="344">
        <v>591</v>
      </c>
      <c r="F42" s="345"/>
      <c r="G42" s="305">
        <f>C42*D42*E42</f>
        <v>0</v>
      </c>
    </row>
    <row r="43" spans="1:7" x14ac:dyDescent="0.25">
      <c r="A43" s="114" t="s">
        <v>311</v>
      </c>
      <c r="B43" s="90" t="s">
        <v>150</v>
      </c>
      <c r="C43" s="108"/>
      <c r="D43" s="108"/>
      <c r="E43" s="344">
        <v>591</v>
      </c>
      <c r="F43" s="345"/>
      <c r="G43" s="305">
        <f>C43*D43*E43</f>
        <v>0</v>
      </c>
    </row>
    <row r="44" spans="1:7" x14ac:dyDescent="0.25">
      <c r="A44" s="325" t="s">
        <v>132</v>
      </c>
      <c r="B44" s="161"/>
      <c r="C44" s="328"/>
      <c r="D44" s="328"/>
      <c r="E44" s="328"/>
      <c r="F44" s="328"/>
      <c r="G44" s="161"/>
    </row>
    <row r="45" spans="1:7" x14ac:dyDescent="0.25">
      <c r="A45" s="346" t="s">
        <v>133</v>
      </c>
      <c r="B45" s="90" t="s">
        <v>139</v>
      </c>
      <c r="C45" s="108"/>
      <c r="D45" s="108"/>
      <c r="E45" s="327">
        <v>488.4</v>
      </c>
      <c r="F45" s="327"/>
      <c r="G45" s="301">
        <f>C45*D45*E45</f>
        <v>0</v>
      </c>
    </row>
    <row r="46" spans="1:7" x14ac:dyDescent="0.25">
      <c r="A46" s="114" t="s">
        <v>134</v>
      </c>
      <c r="B46" s="114" t="str">
        <f t="shared" ref="B46:B50" si="3">$B$45</f>
        <v>750ml</v>
      </c>
      <c r="C46" s="108"/>
      <c r="D46" s="108"/>
      <c r="E46" s="327">
        <v>488.4</v>
      </c>
      <c r="F46" s="327"/>
      <c r="G46" s="301">
        <f t="shared" ref="G46:G50" si="4">C46*D46*E46</f>
        <v>0</v>
      </c>
    </row>
    <row r="47" spans="1:7" x14ac:dyDescent="0.25">
      <c r="A47" s="114" t="s">
        <v>135</v>
      </c>
      <c r="B47" s="114" t="str">
        <f t="shared" si="3"/>
        <v>750ml</v>
      </c>
      <c r="C47" s="108"/>
      <c r="D47" s="108"/>
      <c r="E47" s="327">
        <v>562</v>
      </c>
      <c r="F47" s="327"/>
      <c r="G47" s="301">
        <f t="shared" si="4"/>
        <v>0</v>
      </c>
    </row>
    <row r="48" spans="1:7" x14ac:dyDescent="0.25">
      <c r="A48" s="114" t="s">
        <v>136</v>
      </c>
      <c r="B48" s="114" t="str">
        <f t="shared" si="3"/>
        <v>750ml</v>
      </c>
      <c r="C48" s="108"/>
      <c r="D48" s="108"/>
      <c r="E48" s="327">
        <v>562</v>
      </c>
      <c r="F48" s="327"/>
      <c r="G48" s="301">
        <f t="shared" si="4"/>
        <v>0</v>
      </c>
    </row>
    <row r="49" spans="1:7" x14ac:dyDescent="0.25">
      <c r="A49" s="347" t="s">
        <v>137</v>
      </c>
      <c r="B49" s="39" t="str">
        <f t="shared" si="3"/>
        <v>750ml</v>
      </c>
      <c r="C49" s="306"/>
      <c r="D49" s="306"/>
      <c r="E49" s="348">
        <v>488.4</v>
      </c>
      <c r="F49" s="327"/>
      <c r="G49" s="301">
        <f t="shared" si="4"/>
        <v>0</v>
      </c>
    </row>
    <row r="50" spans="1:7" x14ac:dyDescent="0.25">
      <c r="A50" s="349" t="s">
        <v>138</v>
      </c>
      <c r="B50" s="350" t="str">
        <f t="shared" si="3"/>
        <v>750ml</v>
      </c>
      <c r="C50" s="307"/>
      <c r="D50" s="308"/>
      <c r="E50" s="351">
        <v>488.4</v>
      </c>
      <c r="F50" s="301"/>
      <c r="G50" s="301">
        <f t="shared" si="4"/>
        <v>0</v>
      </c>
    </row>
    <row r="51" spans="1:7" x14ac:dyDescent="0.25">
      <c r="A51" s="363">
        <v>92</v>
      </c>
      <c r="B51" s="309"/>
      <c r="C51" s="309"/>
      <c r="D51" s="309"/>
      <c r="E51" s="309"/>
      <c r="F51" s="352"/>
      <c r="G51" s="302"/>
    </row>
    <row r="52" spans="1:7" ht="15" customHeight="1" x14ac:dyDescent="0.25">
      <c r="A52" s="307" t="s">
        <v>140</v>
      </c>
      <c r="B52" s="307" t="s">
        <v>139</v>
      </c>
      <c r="C52" s="307"/>
      <c r="D52" s="307"/>
      <c r="E52" s="353">
        <v>136.30000000000001</v>
      </c>
      <c r="F52" s="310"/>
      <c r="G52" s="311">
        <f>C52*D52*E52</f>
        <v>0</v>
      </c>
    </row>
    <row r="53" spans="1:7" ht="15" customHeight="1" x14ac:dyDescent="0.25">
      <c r="A53" s="307" t="s">
        <v>141</v>
      </c>
      <c r="B53" s="307" t="s">
        <v>139</v>
      </c>
      <c r="C53" s="307"/>
      <c r="D53" s="307"/>
      <c r="E53" s="353">
        <v>109</v>
      </c>
      <c r="F53" s="310"/>
      <c r="G53" s="311">
        <f t="shared" ref="G53:G59" si="5">C53*D53*E53</f>
        <v>0</v>
      </c>
    </row>
    <row r="54" spans="1:7" ht="15" customHeight="1" x14ac:dyDescent="0.25">
      <c r="A54" s="307" t="s">
        <v>142</v>
      </c>
      <c r="B54" s="307" t="s">
        <v>139</v>
      </c>
      <c r="C54" s="307"/>
      <c r="D54" s="307"/>
      <c r="E54" s="353">
        <v>176</v>
      </c>
      <c r="F54" s="310"/>
      <c r="G54" s="311">
        <f t="shared" si="5"/>
        <v>0</v>
      </c>
    </row>
    <row r="55" spans="1:7" ht="15" customHeight="1" x14ac:dyDescent="0.25">
      <c r="A55" s="307" t="s">
        <v>143</v>
      </c>
      <c r="B55" s="307" t="s">
        <v>52</v>
      </c>
      <c r="C55" s="307"/>
      <c r="D55" s="307"/>
      <c r="E55" s="353">
        <v>687</v>
      </c>
      <c r="F55" s="310"/>
      <c r="G55" s="311">
        <f t="shared" si="5"/>
        <v>0</v>
      </c>
    </row>
    <row r="56" spans="1:7" ht="15" customHeight="1" x14ac:dyDescent="0.25">
      <c r="A56" s="354" t="s">
        <v>145</v>
      </c>
      <c r="B56" s="307" t="s">
        <v>151</v>
      </c>
      <c r="C56" s="307"/>
      <c r="D56" s="307"/>
      <c r="E56" s="353">
        <v>136.30000000000001</v>
      </c>
      <c r="F56" s="310"/>
      <c r="G56" s="311">
        <f t="shared" si="5"/>
        <v>0</v>
      </c>
    </row>
    <row r="57" spans="1:7" ht="15" customHeight="1" x14ac:dyDescent="0.25">
      <c r="A57" s="307" t="s">
        <v>144</v>
      </c>
      <c r="B57" s="307" t="s">
        <v>52</v>
      </c>
      <c r="C57" s="307"/>
      <c r="D57" s="307"/>
      <c r="E57" s="353">
        <v>170.35</v>
      </c>
      <c r="F57" s="310"/>
      <c r="G57" s="311">
        <f t="shared" si="5"/>
        <v>0</v>
      </c>
    </row>
    <row r="58" spans="1:7" ht="15" customHeight="1" x14ac:dyDescent="0.25">
      <c r="A58" s="307" t="s">
        <v>146</v>
      </c>
      <c r="B58" s="307" t="s">
        <v>152</v>
      </c>
      <c r="C58" s="307"/>
      <c r="D58" s="307"/>
      <c r="E58" s="353">
        <v>74</v>
      </c>
      <c r="F58" s="310"/>
      <c r="G58" s="311">
        <f t="shared" si="5"/>
        <v>0</v>
      </c>
    </row>
    <row r="59" spans="1:7" ht="15" customHeight="1" x14ac:dyDescent="0.25">
      <c r="A59" s="307" t="s">
        <v>147</v>
      </c>
      <c r="B59" s="307" t="s">
        <v>153</v>
      </c>
      <c r="C59" s="307"/>
      <c r="D59" s="307"/>
      <c r="E59" s="353">
        <v>28.4</v>
      </c>
      <c r="F59" s="310"/>
      <c r="G59" s="311">
        <f t="shared" si="5"/>
        <v>0</v>
      </c>
    </row>
    <row r="60" spans="1:7" ht="26.25" x14ac:dyDescent="0.25">
      <c r="A60" s="364" t="s">
        <v>316</v>
      </c>
      <c r="B60" s="355" t="s">
        <v>306</v>
      </c>
      <c r="C60" s="356" t="s">
        <v>307</v>
      </c>
      <c r="D60" s="357" t="s">
        <v>312</v>
      </c>
      <c r="E60" s="358" t="s">
        <v>313</v>
      </c>
      <c r="F60" s="312"/>
      <c r="G60" s="313"/>
    </row>
    <row r="61" spans="1:7" ht="15" customHeight="1" x14ac:dyDescent="0.25">
      <c r="A61" s="307" t="s">
        <v>40</v>
      </c>
      <c r="B61" s="314"/>
      <c r="C61" s="314"/>
      <c r="D61" s="307"/>
      <c r="E61" s="300">
        <v>75</v>
      </c>
      <c r="F61" s="315"/>
      <c r="G61" s="316">
        <f>B61*C61*D61*E61</f>
        <v>0</v>
      </c>
    </row>
    <row r="62" spans="1:7" ht="15" customHeight="1" x14ac:dyDescent="0.25">
      <c r="A62" s="307" t="s">
        <v>41</v>
      </c>
      <c r="B62" s="314"/>
      <c r="C62" s="314"/>
      <c r="D62" s="307"/>
      <c r="E62" s="300">
        <v>100</v>
      </c>
      <c r="F62" s="315"/>
      <c r="G62" s="316">
        <f t="shared" ref="G62:G64" si="6">B62*C62*D62*E62</f>
        <v>0</v>
      </c>
    </row>
    <row r="63" spans="1:7" ht="15" customHeight="1" x14ac:dyDescent="0.25">
      <c r="A63" s="307" t="s">
        <v>42</v>
      </c>
      <c r="B63" s="307"/>
      <c r="C63" s="307"/>
      <c r="D63" s="307"/>
      <c r="E63" s="300">
        <v>100</v>
      </c>
      <c r="F63" s="315"/>
      <c r="G63" s="316">
        <f t="shared" si="6"/>
        <v>0</v>
      </c>
    </row>
    <row r="64" spans="1:7" ht="15" customHeight="1" x14ac:dyDescent="0.25">
      <c r="A64" s="307" t="s">
        <v>148</v>
      </c>
      <c r="B64" s="307"/>
      <c r="C64" s="307"/>
      <c r="D64" s="307"/>
      <c r="E64" s="300">
        <v>170</v>
      </c>
      <c r="F64" s="315"/>
      <c r="G64" s="316">
        <f t="shared" si="6"/>
        <v>0</v>
      </c>
    </row>
    <row r="65" spans="1:7" x14ac:dyDescent="0.25">
      <c r="A65" s="19"/>
      <c r="B65" s="19"/>
      <c r="C65" s="19"/>
      <c r="D65" s="19"/>
      <c r="E65" s="359" t="s">
        <v>16</v>
      </c>
      <c r="F65" s="359" t="s">
        <v>17</v>
      </c>
      <c r="G65" s="300">
        <f>SUM(G23:G64)</f>
        <v>0</v>
      </c>
    </row>
    <row r="66" spans="1:7" x14ac:dyDescent="0.25">
      <c r="A66" s="360" t="s">
        <v>289</v>
      </c>
      <c r="B66" s="19"/>
      <c r="C66" s="19"/>
      <c r="D66" s="93"/>
      <c r="E66" s="93"/>
      <c r="F66" s="19"/>
      <c r="G66" s="307"/>
    </row>
    <row r="67" spans="1:7" ht="12.75" customHeight="1" x14ac:dyDescent="0.25">
      <c r="A67" s="19"/>
      <c r="B67" s="19"/>
      <c r="C67" s="19"/>
      <c r="D67" s="19"/>
      <c r="E67" s="19"/>
      <c r="F67" s="93" t="s">
        <v>18</v>
      </c>
      <c r="G67" s="300">
        <f>G65*14%</f>
        <v>0</v>
      </c>
    </row>
    <row r="68" spans="1:7" x14ac:dyDescent="0.25">
      <c r="A68" s="19"/>
      <c r="B68" s="19"/>
      <c r="C68" s="19"/>
      <c r="D68" s="19"/>
      <c r="E68" s="19"/>
      <c r="F68" s="361" t="s">
        <v>15</v>
      </c>
      <c r="G68" s="300">
        <f>G65+G67</f>
        <v>0</v>
      </c>
    </row>
    <row r="69" spans="1:7" x14ac:dyDescent="0.25">
      <c r="A69" s="42"/>
      <c r="B69" s="42"/>
      <c r="C69" s="42"/>
      <c r="D69" s="42"/>
      <c r="E69" s="42"/>
      <c r="F69" s="42"/>
    </row>
    <row r="70" spans="1:7" ht="14.25" x14ac:dyDescent="0.3">
      <c r="A70" s="247" t="s">
        <v>280</v>
      </c>
    </row>
    <row r="71" spans="1:7" ht="14.25" x14ac:dyDescent="0.3">
      <c r="A71" s="209"/>
    </row>
    <row r="72" spans="1:7" ht="14.25" x14ac:dyDescent="0.3">
      <c r="A72" s="209" t="s">
        <v>281</v>
      </c>
    </row>
    <row r="73" spans="1:7" ht="14.25" x14ac:dyDescent="0.3">
      <c r="A73" s="209"/>
    </row>
    <row r="74" spans="1:7" ht="14.25" x14ac:dyDescent="0.3">
      <c r="A74" s="209" t="s">
        <v>282</v>
      </c>
    </row>
    <row r="81" spans="7:8" x14ac:dyDescent="0.25">
      <c r="H81" s="59"/>
    </row>
    <row r="82" spans="7:8" ht="14.25" x14ac:dyDescent="0.3">
      <c r="G82" s="31"/>
      <c r="H82" s="59"/>
    </row>
  </sheetData>
  <mergeCells count="2">
    <mergeCell ref="A2:K2"/>
    <mergeCell ref="F13:G13"/>
  </mergeCells>
  <pageMargins left="0.25" right="0.25" top="0.75" bottom="0.75" header="0.3" footer="0.3"/>
  <pageSetup paperSize="9" scale="74" orientation="portrait" verticalDpi="4294967295" r:id="rId1"/>
  <headerFooter>
    <oddHeader>&amp;C&amp;"Century Gothic,Bold"&amp;16Beverage Order Form</oddHeader>
  </headerFooter>
  <rowBreaks count="1" manualBreakCount="1">
    <brk id="36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F22" sqref="F22"/>
    </sheetView>
  </sheetViews>
  <sheetFormatPr defaultRowHeight="13.5" x14ac:dyDescent="0.25"/>
  <cols>
    <col min="1" max="1" width="17" customWidth="1"/>
    <col min="2" max="2" width="23" customWidth="1"/>
    <col min="3" max="3" width="13.140625" customWidth="1"/>
    <col min="4" max="4" width="17.5703125" customWidth="1"/>
    <col min="5" max="5" width="13" customWidth="1"/>
    <col min="6" max="6" width="10.85546875" customWidth="1"/>
    <col min="7" max="7" width="19" hidden="1" customWidth="1"/>
    <col min="8" max="16" width="9.140625" hidden="1" customWidth="1"/>
  </cols>
  <sheetData>
    <row r="1" spans="1:16" ht="27.75" customHeight="1" x14ac:dyDescent="0.25">
      <c r="A1" s="372"/>
      <c r="B1" s="372"/>
      <c r="C1" s="372"/>
      <c r="D1" s="372"/>
      <c r="E1" s="372"/>
      <c r="F1" s="372"/>
      <c r="G1" s="372"/>
      <c r="H1" s="372"/>
    </row>
    <row r="2" spans="1:16" ht="17.25" thickBot="1" x14ac:dyDescent="0.35">
      <c r="A2" s="446" t="s">
        <v>234</v>
      </c>
      <c r="B2" s="447"/>
      <c r="C2" s="447"/>
      <c r="D2" s="447"/>
      <c r="E2" s="447"/>
      <c r="F2" s="447"/>
      <c r="G2" s="447"/>
      <c r="H2" s="447"/>
    </row>
    <row r="3" spans="1:16" ht="17.25" thickBot="1" x14ac:dyDescent="0.35">
      <c r="A3" s="45" t="s">
        <v>162</v>
      </c>
      <c r="B3" s="46"/>
      <c r="C3" s="47"/>
      <c r="D3" s="47"/>
      <c r="E3" s="47"/>
      <c r="F3" s="47"/>
      <c r="G3" s="47"/>
      <c r="H3" s="3"/>
      <c r="I3" s="3"/>
      <c r="J3" s="3"/>
      <c r="K3" s="3"/>
      <c r="L3" s="3"/>
      <c r="M3" s="3"/>
      <c r="N3" s="3"/>
      <c r="O3" s="3"/>
      <c r="P3" s="63"/>
    </row>
    <row r="4" spans="1:16" x14ac:dyDescent="0.25">
      <c r="A4" s="17"/>
      <c r="B4" s="4"/>
      <c r="C4" s="4"/>
      <c r="D4" s="4"/>
      <c r="E4" s="4"/>
      <c r="F4" s="4"/>
      <c r="G4" s="4"/>
    </row>
    <row r="5" spans="1:16" ht="14.25" x14ac:dyDescent="0.3">
      <c r="A5" s="209"/>
      <c r="B5" s="209" t="s">
        <v>292</v>
      </c>
      <c r="C5" s="209"/>
      <c r="D5" s="209"/>
      <c r="E5" s="19"/>
    </row>
    <row r="6" spans="1:16" ht="14.25" x14ac:dyDescent="0.3">
      <c r="A6" s="209"/>
      <c r="B6" s="209"/>
      <c r="C6" s="209" t="s">
        <v>19</v>
      </c>
      <c r="D6" s="209"/>
    </row>
    <row r="7" spans="1:16" ht="14.25" x14ac:dyDescent="0.3">
      <c r="A7" s="209"/>
      <c r="B7" s="209"/>
      <c r="C7" s="209" t="s">
        <v>241</v>
      </c>
      <c r="D7" s="209"/>
    </row>
    <row r="8" spans="1:16" ht="14.25" x14ac:dyDescent="0.3">
      <c r="A8" s="209"/>
      <c r="B8" s="209"/>
      <c r="C8" s="209" t="s">
        <v>20</v>
      </c>
      <c r="D8" s="209"/>
    </row>
    <row r="9" spans="1:16" ht="14.25" x14ac:dyDescent="0.3">
      <c r="A9" s="209"/>
      <c r="B9" s="209"/>
      <c r="C9" s="209"/>
      <c r="D9" s="209"/>
    </row>
    <row r="10" spans="1:16" x14ac:dyDescent="0.25">
      <c r="A10" s="207" t="s">
        <v>0</v>
      </c>
      <c r="B10" s="221"/>
      <c r="C10" s="215"/>
      <c r="D10" s="218" t="s">
        <v>5</v>
      </c>
      <c r="E10" s="30"/>
      <c r="F10" s="6"/>
    </row>
    <row r="11" spans="1:16" ht="15" customHeight="1" x14ac:dyDescent="0.25">
      <c r="A11" s="207" t="s">
        <v>1</v>
      </c>
      <c r="B11" s="221"/>
      <c r="C11" s="215"/>
      <c r="D11" s="218" t="s">
        <v>6</v>
      </c>
      <c r="E11" s="7"/>
      <c r="F11" s="5"/>
      <c r="H11" s="11"/>
      <c r="I11" s="11"/>
      <c r="J11" s="11"/>
      <c r="K11" s="11"/>
      <c r="L11" s="11"/>
      <c r="M11" s="5"/>
    </row>
    <row r="12" spans="1:16" ht="15" x14ac:dyDescent="0.25">
      <c r="A12" s="208"/>
      <c r="B12" s="221"/>
      <c r="C12" s="208"/>
      <c r="D12" s="208"/>
      <c r="E12" s="25"/>
    </row>
    <row r="13" spans="1:16" x14ac:dyDescent="0.25">
      <c r="A13" s="208"/>
      <c r="B13" s="221"/>
      <c r="C13" s="215"/>
      <c r="D13" s="218" t="s">
        <v>22</v>
      </c>
      <c r="E13" s="448"/>
      <c r="F13" s="449"/>
    </row>
    <row r="14" spans="1:16" ht="14.25" x14ac:dyDescent="0.3">
      <c r="A14" s="209"/>
      <c r="B14" s="208"/>
      <c r="C14" s="215"/>
      <c r="D14" s="218" t="s">
        <v>7</v>
      </c>
      <c r="E14" s="7"/>
      <c r="F14" s="5"/>
    </row>
    <row r="15" spans="1:16" x14ac:dyDescent="0.25">
      <c r="A15" s="207" t="s">
        <v>2</v>
      </c>
      <c r="B15" s="221"/>
      <c r="C15" s="215"/>
      <c r="D15" s="218" t="s">
        <v>8</v>
      </c>
      <c r="E15" s="7"/>
      <c r="F15" s="5"/>
    </row>
    <row r="16" spans="1:16" ht="14.25" x14ac:dyDescent="0.3">
      <c r="A16" s="207" t="s">
        <v>3</v>
      </c>
      <c r="B16" s="248"/>
      <c r="C16" s="208"/>
      <c r="D16" s="218" t="s">
        <v>9</v>
      </c>
      <c r="E16" s="65"/>
      <c r="F16" s="29"/>
    </row>
    <row r="17" spans="1:8" ht="15" x14ac:dyDescent="0.25">
      <c r="A17" s="207" t="s">
        <v>4</v>
      </c>
      <c r="B17" s="221"/>
      <c r="C17" s="208"/>
      <c r="D17" s="208"/>
      <c r="E17" s="25"/>
    </row>
    <row r="18" spans="1:8" x14ac:dyDescent="0.25">
      <c r="A18" s="208"/>
      <c r="B18" s="208"/>
      <c r="C18" s="208"/>
      <c r="D18" s="218" t="s">
        <v>10</v>
      </c>
      <c r="E18" s="30"/>
      <c r="F18" s="6"/>
    </row>
    <row r="19" spans="1:8" ht="16.5" customHeight="1" x14ac:dyDescent="0.3">
      <c r="A19" s="208"/>
      <c r="B19" s="215"/>
      <c r="C19" s="215"/>
      <c r="D19" s="218" t="s">
        <v>11</v>
      </c>
      <c r="E19" s="7"/>
      <c r="F19" s="84"/>
    </row>
    <row r="20" spans="1:8" ht="14.25" x14ac:dyDescent="0.3">
      <c r="F20" s="131"/>
    </row>
    <row r="21" spans="1:8" ht="29.25" customHeight="1" x14ac:dyDescent="0.25">
      <c r="A21" s="223" t="s">
        <v>163</v>
      </c>
      <c r="B21" s="223" t="s">
        <v>164</v>
      </c>
      <c r="C21" s="227" t="s">
        <v>165</v>
      </c>
      <c r="D21" s="227" t="s">
        <v>235</v>
      </c>
      <c r="E21" s="224" t="s">
        <v>166</v>
      </c>
      <c r="F21" s="284" t="s">
        <v>46</v>
      </c>
    </row>
    <row r="22" spans="1:8" ht="15" customHeight="1" x14ac:dyDescent="0.3">
      <c r="A22" s="285" t="s">
        <v>25</v>
      </c>
      <c r="B22" s="85"/>
      <c r="C22" s="74" t="s">
        <v>276</v>
      </c>
      <c r="D22" s="99">
        <v>524</v>
      </c>
      <c r="E22" s="1">
        <v>1</v>
      </c>
      <c r="F22" s="87"/>
      <c r="H22" s="15"/>
    </row>
    <row r="23" spans="1:8" ht="14.25" x14ac:dyDescent="0.3">
      <c r="A23" s="286" t="s">
        <v>26</v>
      </c>
      <c r="B23" s="73"/>
      <c r="C23" s="74" t="s">
        <v>276</v>
      </c>
      <c r="D23" s="99">
        <f t="shared" ref="D23:D26" si="0">$D$22</f>
        <v>524</v>
      </c>
      <c r="E23" s="1">
        <v>1</v>
      </c>
      <c r="F23" s="87"/>
    </row>
    <row r="24" spans="1:8" ht="15" customHeight="1" x14ac:dyDescent="0.3">
      <c r="A24" s="287" t="s">
        <v>27</v>
      </c>
      <c r="B24" s="73"/>
      <c r="C24" s="77" t="s">
        <v>276</v>
      </c>
      <c r="D24" s="87">
        <f t="shared" si="0"/>
        <v>524</v>
      </c>
      <c r="E24" s="141">
        <v>1</v>
      </c>
      <c r="F24" s="87"/>
    </row>
    <row r="25" spans="1:8" ht="14.25" x14ac:dyDescent="0.3">
      <c r="A25" s="288" t="s">
        <v>28</v>
      </c>
      <c r="B25" s="73"/>
      <c r="C25" s="79" t="s">
        <v>276</v>
      </c>
      <c r="D25" s="102">
        <f t="shared" si="0"/>
        <v>524</v>
      </c>
      <c r="E25" s="199">
        <v>1</v>
      </c>
      <c r="F25" s="88"/>
    </row>
    <row r="26" spans="1:8" ht="14.25" x14ac:dyDescent="0.3">
      <c r="A26" s="286" t="s">
        <v>29</v>
      </c>
      <c r="B26" s="73"/>
      <c r="C26" s="14" t="s">
        <v>276</v>
      </c>
      <c r="D26" s="87">
        <f t="shared" si="0"/>
        <v>524</v>
      </c>
      <c r="E26" s="142">
        <v>1</v>
      </c>
      <c r="F26" s="87"/>
    </row>
    <row r="28" spans="1:8" ht="15" thickBot="1" x14ac:dyDescent="0.35">
      <c r="A28" s="198" t="s">
        <v>167</v>
      </c>
      <c r="B28" s="198"/>
      <c r="C28" s="75"/>
      <c r="D28" s="75"/>
      <c r="E28" s="76"/>
      <c r="F28" s="89"/>
    </row>
    <row r="29" spans="1:8" ht="18" customHeight="1" thickTop="1" x14ac:dyDescent="0.3">
      <c r="A29" s="42"/>
      <c r="B29" s="42"/>
      <c r="C29" s="21"/>
      <c r="D29" s="21"/>
      <c r="F29" s="8"/>
    </row>
    <row r="30" spans="1:8" ht="14.25" x14ac:dyDescent="0.3">
      <c r="A30" s="247" t="s">
        <v>280</v>
      </c>
    </row>
    <row r="31" spans="1:8" ht="15" customHeight="1" x14ac:dyDescent="0.3">
      <c r="A31" s="209"/>
      <c r="F31" s="16"/>
    </row>
    <row r="32" spans="1:8" ht="14.25" x14ac:dyDescent="0.3">
      <c r="A32" s="209" t="s">
        <v>281</v>
      </c>
    </row>
    <row r="33" spans="1:2" ht="14.25" x14ac:dyDescent="0.3">
      <c r="A33" s="209"/>
    </row>
    <row r="34" spans="1:2" ht="14.25" x14ac:dyDescent="0.3">
      <c r="A34" s="209" t="s">
        <v>282</v>
      </c>
    </row>
    <row r="35" spans="1:2" ht="14.25" x14ac:dyDescent="0.3">
      <c r="A35" s="209"/>
    </row>
    <row r="36" spans="1:2" ht="14.25" x14ac:dyDescent="0.3">
      <c r="A36" s="15"/>
      <c r="B36" s="15"/>
    </row>
  </sheetData>
  <mergeCells count="3">
    <mergeCell ref="A1:H1"/>
    <mergeCell ref="A2:H2"/>
    <mergeCell ref="E13:F13"/>
  </mergeCells>
  <pageMargins left="0.25" right="0.25" top="0.75" bottom="0.75" header="0.3" footer="0.3"/>
  <pageSetup paperSize="9" orientation="portrait" verticalDpi="4294967295" r:id="rId1"/>
  <headerFooter>
    <oddHeader>&amp;C&amp;"Century Gothic,Bold"&amp;16Safety Officer Quotation Form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E28" sqref="E28"/>
    </sheetView>
  </sheetViews>
  <sheetFormatPr defaultRowHeight="13.5" x14ac:dyDescent="0.25"/>
  <cols>
    <col min="1" max="1" width="30.42578125" customWidth="1"/>
    <col min="2" max="2" width="15.5703125" customWidth="1"/>
    <col min="3" max="3" width="8" customWidth="1"/>
    <col min="4" max="4" width="8.140625" customWidth="1"/>
    <col min="5" max="5" width="7.85546875" customWidth="1"/>
    <col min="6" max="6" width="12.28515625" customWidth="1"/>
    <col min="7" max="7" width="13.7109375" customWidth="1"/>
  </cols>
  <sheetData>
    <row r="1" spans="1:8" ht="21.75" customHeight="1" x14ac:dyDescent="0.25"/>
    <row r="2" spans="1:8" ht="7.5" customHeight="1" x14ac:dyDescent="0.25">
      <c r="A2" s="372"/>
      <c r="B2" s="372"/>
      <c r="C2" s="372"/>
      <c r="D2" s="372"/>
      <c r="E2" s="372"/>
      <c r="F2" s="372"/>
      <c r="G2" s="372"/>
      <c r="H2" s="372"/>
    </row>
    <row r="3" spans="1:8" ht="17.25" thickBot="1" x14ac:dyDescent="0.35">
      <c r="A3" s="450" t="s">
        <v>23</v>
      </c>
      <c r="B3" s="451"/>
      <c r="C3" s="451"/>
      <c r="D3" s="451"/>
      <c r="E3" s="451"/>
      <c r="F3" s="451"/>
      <c r="G3" s="451"/>
      <c r="H3" s="451"/>
    </row>
    <row r="4" spans="1:8" ht="17.25" thickBot="1" x14ac:dyDescent="0.35">
      <c r="A4" s="45" t="s">
        <v>24</v>
      </c>
      <c r="B4" s="46"/>
      <c r="C4" s="47"/>
      <c r="D4" s="47"/>
      <c r="E4" s="47"/>
      <c r="F4" s="47"/>
      <c r="G4" s="63"/>
    </row>
    <row r="5" spans="1:8" x14ac:dyDescent="0.25">
      <c r="A5" s="17"/>
      <c r="B5" s="4"/>
      <c r="C5" s="4"/>
      <c r="D5" s="4"/>
      <c r="E5" s="4"/>
      <c r="F5" s="4"/>
      <c r="G5" s="4"/>
    </row>
    <row r="6" spans="1:8" ht="14.25" x14ac:dyDescent="0.3">
      <c r="A6" s="209"/>
      <c r="B6" s="209" t="s">
        <v>290</v>
      </c>
      <c r="C6" s="209"/>
      <c r="D6" s="209"/>
      <c r="E6" s="209"/>
      <c r="F6" s="209"/>
      <c r="G6" s="209"/>
    </row>
    <row r="7" spans="1:8" ht="14.25" x14ac:dyDescent="0.3">
      <c r="A7" s="209"/>
      <c r="B7" s="209"/>
      <c r="C7" s="209" t="s">
        <v>19</v>
      </c>
      <c r="D7" s="209"/>
      <c r="E7" s="209"/>
      <c r="F7" s="209"/>
      <c r="G7" s="209"/>
    </row>
    <row r="8" spans="1:8" ht="14.25" x14ac:dyDescent="0.3">
      <c r="A8" s="209"/>
      <c r="B8" s="209"/>
      <c r="C8" s="209" t="s">
        <v>241</v>
      </c>
      <c r="D8" s="209"/>
      <c r="E8" s="209"/>
      <c r="F8" s="209"/>
      <c r="G8" s="209"/>
    </row>
    <row r="9" spans="1:8" ht="14.25" x14ac:dyDescent="0.3">
      <c r="A9" s="209"/>
      <c r="B9" s="209"/>
      <c r="C9" s="209" t="s">
        <v>20</v>
      </c>
      <c r="D9" s="209"/>
      <c r="E9" s="209"/>
      <c r="F9" s="209"/>
      <c r="G9" s="209"/>
    </row>
    <row r="10" spans="1:8" ht="14.25" x14ac:dyDescent="0.3">
      <c r="A10" s="209"/>
      <c r="B10" s="209"/>
      <c r="C10" s="209"/>
      <c r="D10" s="209"/>
      <c r="E10" s="209"/>
      <c r="F10" s="209"/>
      <c r="G10" s="209"/>
    </row>
    <row r="11" spans="1:8" ht="14.25" x14ac:dyDescent="0.3">
      <c r="A11" s="207" t="s">
        <v>0</v>
      </c>
      <c r="B11" s="221"/>
      <c r="C11" s="215"/>
      <c r="D11" s="207" t="s">
        <v>5</v>
      </c>
      <c r="E11" s="218"/>
      <c r="F11" s="229"/>
      <c r="G11" s="230"/>
    </row>
    <row r="12" spans="1:8" ht="14.25" x14ac:dyDescent="0.3">
      <c r="A12" s="207" t="s">
        <v>1</v>
      </c>
      <c r="B12" s="221"/>
      <c r="C12" s="215"/>
      <c r="D12" s="207" t="s">
        <v>6</v>
      </c>
      <c r="E12" s="218"/>
      <c r="F12" s="231"/>
      <c r="G12" s="232"/>
    </row>
    <row r="13" spans="1:8" ht="14.25" x14ac:dyDescent="0.3">
      <c r="A13" s="208"/>
      <c r="B13" s="221"/>
      <c r="C13" s="208"/>
      <c r="D13" s="215"/>
      <c r="E13" s="215"/>
      <c r="F13" s="214"/>
      <c r="G13" s="214"/>
    </row>
    <row r="14" spans="1:8" ht="14.25" x14ac:dyDescent="0.3">
      <c r="A14" s="208"/>
      <c r="B14" s="221"/>
      <c r="C14" s="215"/>
      <c r="D14" s="207" t="s">
        <v>22</v>
      </c>
      <c r="E14" s="218"/>
      <c r="F14" s="452"/>
      <c r="G14" s="453"/>
    </row>
    <row r="15" spans="1:8" ht="14.25" x14ac:dyDescent="0.3">
      <c r="A15" s="209"/>
      <c r="B15" s="209"/>
      <c r="C15" s="215"/>
      <c r="D15" s="207" t="s">
        <v>7</v>
      </c>
      <c r="E15" s="218"/>
      <c r="F15" s="289"/>
      <c r="G15" s="230"/>
    </row>
    <row r="16" spans="1:8" ht="14.25" x14ac:dyDescent="0.3">
      <c r="A16" s="207" t="s">
        <v>2</v>
      </c>
      <c r="B16" s="221"/>
      <c r="C16" s="215"/>
      <c r="D16" s="207" t="s">
        <v>8</v>
      </c>
      <c r="E16" s="216"/>
      <c r="F16" s="229"/>
      <c r="G16" s="230"/>
    </row>
    <row r="17" spans="1:8" ht="14.25" x14ac:dyDescent="0.3">
      <c r="A17" s="207" t="s">
        <v>3</v>
      </c>
      <c r="B17" s="221"/>
      <c r="C17" s="208"/>
      <c r="D17" s="207" t="s">
        <v>9</v>
      </c>
      <c r="E17" s="218"/>
      <c r="F17" s="231"/>
      <c r="G17" s="232"/>
    </row>
    <row r="18" spans="1:8" ht="14.25" x14ac:dyDescent="0.3">
      <c r="A18" s="207" t="s">
        <v>4</v>
      </c>
      <c r="B18" s="221"/>
      <c r="C18" s="208"/>
      <c r="D18" s="215"/>
      <c r="E18" s="208"/>
      <c r="F18" s="214"/>
      <c r="G18" s="214"/>
    </row>
    <row r="19" spans="1:8" ht="14.25" x14ac:dyDescent="0.3">
      <c r="A19" s="208"/>
      <c r="B19" s="208"/>
      <c r="C19" s="208"/>
      <c r="D19" s="207" t="s">
        <v>10</v>
      </c>
      <c r="E19" s="245"/>
      <c r="F19" s="229"/>
      <c r="G19" s="230"/>
    </row>
    <row r="20" spans="1:8" ht="14.25" x14ac:dyDescent="0.3">
      <c r="A20" s="208"/>
      <c r="B20" s="215"/>
      <c r="C20" s="215"/>
      <c r="D20" s="207" t="s">
        <v>11</v>
      </c>
      <c r="E20" s="245"/>
      <c r="F20" s="231"/>
      <c r="G20" s="232"/>
    </row>
    <row r="21" spans="1:8" ht="14.25" x14ac:dyDescent="0.3">
      <c r="A21" s="209"/>
      <c r="B21" s="209"/>
      <c r="C21" s="209"/>
      <c r="D21" s="209"/>
      <c r="E21" s="209"/>
      <c r="F21" s="214"/>
      <c r="G21" s="209"/>
    </row>
    <row r="22" spans="1:8" ht="40.5" x14ac:dyDescent="0.25">
      <c r="A22" s="212" t="s">
        <v>47</v>
      </c>
      <c r="B22" s="212" t="s">
        <v>174</v>
      </c>
      <c r="C22" s="212" t="s">
        <v>175</v>
      </c>
      <c r="D22" s="212" t="s">
        <v>55</v>
      </c>
      <c r="E22" s="212" t="s">
        <v>36</v>
      </c>
      <c r="F22" s="212" t="s">
        <v>14</v>
      </c>
      <c r="G22" s="212" t="s">
        <v>15</v>
      </c>
    </row>
    <row r="23" spans="1:8" ht="14.25" x14ac:dyDescent="0.3">
      <c r="A23" s="73" t="s">
        <v>232</v>
      </c>
      <c r="B23" s="87">
        <v>80</v>
      </c>
      <c r="C23" s="87">
        <v>257</v>
      </c>
      <c r="D23" s="32"/>
      <c r="E23" s="87">
        <v>234</v>
      </c>
      <c r="F23" s="1"/>
      <c r="G23" s="87">
        <f>((B23*D23)+(D23*C23)+(E23*D23*F23))</f>
        <v>0</v>
      </c>
      <c r="H23" s="15"/>
    </row>
    <row r="24" spans="1:8" ht="14.25" x14ac:dyDescent="0.3">
      <c r="A24" s="14" t="s">
        <v>168</v>
      </c>
      <c r="B24" s="87">
        <f t="shared" ref="B24:B29" si="0">$B$23</f>
        <v>80</v>
      </c>
      <c r="C24" s="137">
        <f t="shared" ref="C24:C29" si="1">$C$23</f>
        <v>257</v>
      </c>
      <c r="D24" s="32"/>
      <c r="E24" s="87">
        <v>234</v>
      </c>
      <c r="F24" s="1"/>
      <c r="G24" s="87">
        <v>0</v>
      </c>
      <c r="H24" s="15"/>
    </row>
    <row r="25" spans="1:8" ht="14.25" x14ac:dyDescent="0.3">
      <c r="A25" s="14" t="s">
        <v>169</v>
      </c>
      <c r="B25" s="87">
        <f t="shared" si="0"/>
        <v>80</v>
      </c>
      <c r="C25" s="137">
        <f t="shared" si="1"/>
        <v>257</v>
      </c>
      <c r="D25" s="32"/>
      <c r="E25" s="19"/>
      <c r="F25" s="1"/>
      <c r="G25" s="87">
        <v>0</v>
      </c>
      <c r="H25" s="15"/>
    </row>
    <row r="26" spans="1:8" ht="14.25" x14ac:dyDescent="0.3">
      <c r="A26" s="14" t="s">
        <v>170</v>
      </c>
      <c r="B26" s="87">
        <f t="shared" si="0"/>
        <v>80</v>
      </c>
      <c r="C26" s="137">
        <f t="shared" si="1"/>
        <v>257</v>
      </c>
      <c r="D26" s="32"/>
      <c r="E26" s="87">
        <v>868</v>
      </c>
      <c r="F26" s="1"/>
      <c r="G26" s="87">
        <v>0</v>
      </c>
      <c r="H26" s="15"/>
    </row>
    <row r="27" spans="1:8" ht="14.25" x14ac:dyDescent="0.3">
      <c r="A27" s="14" t="s">
        <v>171</v>
      </c>
      <c r="B27" s="87">
        <f t="shared" si="0"/>
        <v>80</v>
      </c>
      <c r="C27" s="137">
        <f t="shared" si="1"/>
        <v>257</v>
      </c>
      <c r="D27" s="32"/>
      <c r="E27" s="87">
        <v>101</v>
      </c>
      <c r="F27" s="1"/>
      <c r="G27" s="87">
        <v>0</v>
      </c>
      <c r="H27" s="15"/>
    </row>
    <row r="28" spans="1:8" ht="27" x14ac:dyDescent="0.3">
      <c r="A28" s="73" t="s">
        <v>172</v>
      </c>
      <c r="B28" s="87">
        <f t="shared" si="0"/>
        <v>80</v>
      </c>
      <c r="C28" s="137">
        <f t="shared" si="1"/>
        <v>257</v>
      </c>
      <c r="D28" s="32"/>
      <c r="E28" s="87">
        <v>260</v>
      </c>
      <c r="F28" s="1"/>
      <c r="G28" s="87">
        <v>0</v>
      </c>
      <c r="H28" s="15"/>
    </row>
    <row r="29" spans="1:8" ht="14.25" x14ac:dyDescent="0.3">
      <c r="A29" s="73" t="s">
        <v>173</v>
      </c>
      <c r="B29" s="87">
        <f t="shared" si="0"/>
        <v>80</v>
      </c>
      <c r="C29" s="137">
        <f t="shared" si="1"/>
        <v>257</v>
      </c>
      <c r="D29" s="32"/>
      <c r="E29" s="87">
        <v>101</v>
      </c>
      <c r="F29" s="1"/>
      <c r="G29" s="87">
        <v>0</v>
      </c>
      <c r="H29" s="15"/>
    </row>
    <row r="30" spans="1:8" ht="14.25" x14ac:dyDescent="0.3">
      <c r="A30" s="73" t="s">
        <v>233</v>
      </c>
      <c r="B30" s="52">
        <v>535</v>
      </c>
      <c r="C30" s="136">
        <v>481.5</v>
      </c>
      <c r="D30" s="32"/>
      <c r="E30" s="87">
        <v>420</v>
      </c>
      <c r="F30" s="1"/>
      <c r="G30" s="87">
        <v>0</v>
      </c>
      <c r="H30" s="15"/>
    </row>
    <row r="31" spans="1:8" ht="14.25" x14ac:dyDescent="0.3">
      <c r="A31" s="42"/>
      <c r="B31" s="42"/>
      <c r="C31" s="42"/>
      <c r="D31" s="454" t="s">
        <v>16</v>
      </c>
      <c r="E31" s="454"/>
      <c r="F31" s="31" t="s">
        <v>17</v>
      </c>
      <c r="G31" s="87">
        <v>0</v>
      </c>
    </row>
    <row r="32" spans="1:8" ht="14.25" x14ac:dyDescent="0.3">
      <c r="A32" s="455" t="s">
        <v>302</v>
      </c>
      <c r="B32" s="455"/>
      <c r="C32" s="455"/>
      <c r="D32" s="455"/>
      <c r="E32" s="455"/>
      <c r="F32" s="31" t="s">
        <v>17</v>
      </c>
      <c r="G32" s="87">
        <v>0</v>
      </c>
    </row>
    <row r="33" spans="1:7" ht="15" customHeight="1" x14ac:dyDescent="0.3">
      <c r="A33" s="42"/>
      <c r="B33" s="42"/>
      <c r="C33" s="42"/>
      <c r="D33" s="19"/>
      <c r="E33" s="19"/>
      <c r="F33" s="94" t="s">
        <v>18</v>
      </c>
      <c r="G33" s="87">
        <v>0</v>
      </c>
    </row>
    <row r="34" spans="1:7" ht="14.25" x14ac:dyDescent="0.3">
      <c r="A34" s="42"/>
      <c r="B34" s="42"/>
      <c r="C34" s="42"/>
      <c r="D34" s="19"/>
      <c r="E34" s="19"/>
      <c r="F34" s="95" t="s">
        <v>15</v>
      </c>
      <c r="G34" s="87">
        <v>0</v>
      </c>
    </row>
    <row r="35" spans="1:7" x14ac:dyDescent="0.25">
      <c r="A35" s="42"/>
      <c r="B35" s="42"/>
    </row>
    <row r="36" spans="1:7" ht="14.25" x14ac:dyDescent="0.3">
      <c r="A36" s="247" t="s">
        <v>280</v>
      </c>
    </row>
    <row r="37" spans="1:7" ht="14.25" x14ac:dyDescent="0.3">
      <c r="A37" s="209"/>
    </row>
    <row r="38" spans="1:7" ht="14.25" x14ac:dyDescent="0.3">
      <c r="A38" s="209" t="s">
        <v>281</v>
      </c>
    </row>
    <row r="39" spans="1:7" ht="14.25" x14ac:dyDescent="0.3">
      <c r="A39" s="209"/>
    </row>
    <row r="40" spans="1:7" ht="14.25" x14ac:dyDescent="0.3">
      <c r="A40" s="209" t="s">
        <v>282</v>
      </c>
    </row>
    <row r="41" spans="1:7" ht="12.75" customHeight="1" x14ac:dyDescent="0.3">
      <c r="A41" s="209"/>
    </row>
  </sheetData>
  <mergeCells count="5">
    <mergeCell ref="A2:H2"/>
    <mergeCell ref="A3:H3"/>
    <mergeCell ref="F14:G14"/>
    <mergeCell ref="D31:E31"/>
    <mergeCell ref="A32:E32"/>
  </mergeCells>
  <pageMargins left="0.7" right="0.7" top="0.75" bottom="0.75" header="0.3" footer="0.3"/>
  <pageSetup paperSize="9" scale="93" orientation="portrait" verticalDpi="4294967295" r:id="rId1"/>
  <headerFooter>
    <oddHeader>&amp;C&amp;"Century Gothic,Bold"&amp;16Telecommunications Order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Stand Cleaning Order Form</vt:lpstr>
      <vt:lpstr>Satelite Connection Order Form</vt:lpstr>
      <vt:lpstr>Wasteman Skips Order Form</vt:lpstr>
      <vt:lpstr>Carpet Hire Order Form</vt:lpstr>
      <vt:lpstr>Electrical Fittings Order Form</vt:lpstr>
      <vt:lpstr>Lifting Equipment Order Form</vt:lpstr>
      <vt:lpstr>Beverage Order Form</vt:lpstr>
      <vt:lpstr>Safety Officer Quotation</vt:lpstr>
      <vt:lpstr>Telecomunications Order Form</vt:lpstr>
      <vt:lpstr>Information Tech. Order Form</vt:lpstr>
      <vt:lpstr>T&amp;C's Form</vt:lpstr>
      <vt:lpstr>Medics Order Form</vt:lpstr>
      <vt:lpstr>Conference Form (2)</vt:lpstr>
      <vt:lpstr>Sheet1</vt:lpstr>
      <vt:lpstr>'Beverage Order Form'!Print_Area</vt:lpstr>
      <vt:lpstr>'Carpet Hire Order Form'!Print_Area</vt:lpstr>
      <vt:lpstr>'Conference Form (2)'!Print_Area</vt:lpstr>
      <vt:lpstr>'Information Tech. Order Form'!Print_Area</vt:lpstr>
      <vt:lpstr>'Lifting Equipment Order Form'!Print_Area</vt:lpstr>
      <vt:lpstr>'Medics Order Form'!Print_Area</vt:lpstr>
      <vt:lpstr>'Satelite Connection Order Form'!Print_Area</vt:lpstr>
      <vt:lpstr>'Stand Cleaning Order Form'!Print_Area</vt:lpstr>
      <vt:lpstr>'T&amp;C''s Form'!Print_Area</vt:lpstr>
      <vt:lpstr>'Telecomunications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Chandre van Reenen</dc:creator>
  <cp:lastModifiedBy>Tamsin Gallick</cp:lastModifiedBy>
  <cp:lastPrinted>2016-10-13T12:21:25Z</cp:lastPrinted>
  <dcterms:created xsi:type="dcterms:W3CDTF">2015-10-08T07:21:34Z</dcterms:created>
  <dcterms:modified xsi:type="dcterms:W3CDTF">2017-07-20T10:23:25Z</dcterms:modified>
</cp:coreProperties>
</file>