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avis\Documents\"/>
    </mc:Choice>
  </mc:AlternateContent>
  <bookViews>
    <workbookView xWindow="0" yWindow="0" windowWidth="19200" windowHeight="11595"/>
  </bookViews>
  <sheets>
    <sheet name="Day 1" sheetId="1" r:id="rId1"/>
    <sheet name="Day 2" sheetId="2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B17" i="3"/>
  <c r="B16" i="3"/>
  <c r="B15" i="3"/>
  <c r="B12" i="3"/>
  <c r="B3" i="3"/>
  <c r="B7" i="3"/>
  <c r="B9" i="3"/>
  <c r="B8" i="3"/>
</calcChain>
</file>

<file path=xl/sharedStrings.xml><?xml version="1.0" encoding="utf-8"?>
<sst xmlns="http://schemas.openxmlformats.org/spreadsheetml/2006/main" count="121" uniqueCount="107">
  <si>
    <t>8:30 a.m. - 9:00 a.m.</t>
  </si>
  <si>
    <t xml:space="preserve">9:00 a.m. - 9:45 a.m. </t>
  </si>
  <si>
    <t>10:00 a.m. - 11:00 a.m.</t>
  </si>
  <si>
    <t>11:15 a.m. - 12:15 p.m.</t>
  </si>
  <si>
    <t>12:30 p.m. - 1:30 p.m.</t>
  </si>
  <si>
    <t>1:45 p.m. - 2:45 p.m.</t>
  </si>
  <si>
    <t xml:space="preserve">Youth Development Professional,  6 months to 3 years </t>
  </si>
  <si>
    <t>Youth Development Professional, 3 or more years</t>
  </si>
  <si>
    <t xml:space="preserve">Who? </t>
  </si>
  <si>
    <t xml:space="preserve">Club Directors, Assistant Club Directors </t>
  </si>
  <si>
    <t>Finance, Administrative Support, Resource Development, Operation Professionals</t>
  </si>
  <si>
    <t xml:space="preserve">4:00 p.m. - 5:30 p.m. </t>
  </si>
  <si>
    <t>8:30 a.m. - 9:45 a.m.</t>
  </si>
  <si>
    <t>Arts Staff</t>
  </si>
  <si>
    <t>Integrating Arts into other Club programming: Check Your Head</t>
  </si>
  <si>
    <t>Generations in the Workplace - Using a Mission Driven Culture to Engage and Retain Millenial Workers - Patrick Kelly - Brynja Vetting in October</t>
  </si>
  <si>
    <t>BGC Intermediate Track, Room 1600 (Capacity 175)</t>
  </si>
  <si>
    <t>Youth Development Professional, Less Than 6 Months</t>
  </si>
  <si>
    <t>BGC Rookie Track Room 1500 (Capacity 175)</t>
  </si>
  <si>
    <t>BGC Administrative Professionals and Leaders, Room 1401 (Capacity 40)</t>
  </si>
  <si>
    <t>BGC Managers and Leaders, Room 2400 (Capacity 75)</t>
  </si>
  <si>
    <t>BGC Expert Track, Room 2500 (Capacity 75)</t>
  </si>
  <si>
    <t>Projected Registration</t>
  </si>
  <si>
    <t>Education, Teen, YOY Staff</t>
  </si>
  <si>
    <t>STEM, IT, Education, Teen, YOY Staff</t>
  </si>
  <si>
    <t xml:space="preserve">Projected Registration </t>
  </si>
  <si>
    <t xml:space="preserve">Health, Athletics Staff </t>
  </si>
  <si>
    <t>Conflict and Behavior Management - John Lewis, DPS</t>
  </si>
  <si>
    <t>Burnout Prevention - Carlo K., YESS</t>
  </si>
  <si>
    <t>Parent Engagment - Mayra Sierra, DPS</t>
  </si>
  <si>
    <t>Creative Writing: Theo Wilson</t>
  </si>
  <si>
    <t>Eating and Nutrition for Athletes - Project Move - Justin Rewa</t>
  </si>
  <si>
    <t xml:space="preserve">High Level Club Safety  - Kaycee H. </t>
  </si>
  <si>
    <t xml:space="preserve">BGCA: They Vote With Their Feet: Addressing Teen Retention From The Beginning (1:45 to 4:45) </t>
  </si>
  <si>
    <t xml:space="preserve">3:00 p.m. - 4:00 p.m./  p.m. </t>
  </si>
  <si>
    <t xml:space="preserve">HR 101: Labor and Employment Best Practices, Managers and Business Adminstrators  - Rebecca Mastel, Esq. </t>
  </si>
  <si>
    <t>BGCA Principals of Management: (Three Hour Session)</t>
  </si>
  <si>
    <t xml:space="preserve">Continued from Morning Session. </t>
  </si>
  <si>
    <t xml:space="preserve">TPA Networking Event - Details to Come! </t>
  </si>
  <si>
    <t xml:space="preserve">Theater Arts -  Kaiser </t>
  </si>
  <si>
    <t>DMNS: Movement, The Brain &amp; Learning- Improving Your Programs Using Brain-Based Teaching</t>
  </si>
  <si>
    <t xml:space="preserve">Youth on Record </t>
  </si>
  <si>
    <t xml:space="preserve">201: BGCA The Computer Science Pathway </t>
  </si>
  <si>
    <t xml:space="preserve">Preventing Injuries during Phyisical Activity - Regis University </t>
  </si>
  <si>
    <t>THE RELATIONSHIP EQUATION - Amy Brady</t>
  </si>
  <si>
    <t xml:space="preserve">Youth Mental Health Programs- Mental Health First Aid Colorado </t>
  </si>
  <si>
    <t>3:00 p.m. - 4:00 p.m.</t>
  </si>
  <si>
    <t>Grant Administration Best Practices - Ken Lyon and MiCasa Team</t>
  </si>
  <si>
    <t>Volunteer Safe Screening Practice - Audrey Siegfried</t>
  </si>
  <si>
    <t>Empowering Youth for Positive Online Decisions: Ruthie Kolb from CYM</t>
  </si>
  <si>
    <t>Cultural Arts - Room 1300 (Capactiy of 50)</t>
  </si>
  <si>
    <t>STEM &amp; Academics - Room CU 300W (Capacity of 50)</t>
  </si>
  <si>
    <t>Health &amp; Life Skills - Room CU 480 (Capacity 45)</t>
  </si>
  <si>
    <t>BGC Administrative Professionals and  Leaders - Room SC 3208 (Capacity 22)</t>
  </si>
  <si>
    <t>Career &amp; College Readiness - Hosted By UDC K-12 Engagement (TBD Hosted Elswhere on Campus), Afternoon: Room SC 4017 (Capacity 33)</t>
  </si>
  <si>
    <t>Party Time - The Simple Do's and Don'ts for Creating and Executing a Successful Fundraising Event - Elisa Berzins &amp; Loni Peterson</t>
  </si>
  <si>
    <t xml:space="preserve">Room Hosts: </t>
  </si>
  <si>
    <t xml:space="preserve">Windsor Wall </t>
  </si>
  <si>
    <t xml:space="preserve">Room Hosts </t>
  </si>
  <si>
    <t>Answering Tough Questions  - Planned Parenthood</t>
  </si>
  <si>
    <t xml:space="preserve">Self Expressions Through Choice - Amy Brady </t>
  </si>
  <si>
    <t xml:space="preserve">Leadership &amp; Program Share - Network Session with Rich Barrows and Kendra Nicolai </t>
  </si>
  <si>
    <t xml:space="preserve">BGCA Safezone Training: Damian Chavez, BGCMD </t>
  </si>
  <si>
    <t>Anyone and Everyone</t>
  </si>
  <si>
    <r>
      <rPr>
        <b/>
        <sz val="11"/>
        <color theme="1"/>
        <rFont val="Calibri"/>
        <family val="2"/>
        <scheme val="minor"/>
      </rPr>
      <t>My  Brothers Keeper Training -City of Denver Children's Affairs</t>
    </r>
    <r>
      <rPr>
        <sz val="11"/>
        <color theme="1"/>
        <rFont val="Calibri"/>
        <family val="2"/>
        <scheme val="minor"/>
      </rPr>
      <t xml:space="preserve">  </t>
    </r>
  </si>
  <si>
    <t>UCD College Prep and Admission  - Campus Tours</t>
  </si>
  <si>
    <t xml:space="preserve">High Quality Game Room, Unstructured Activities - TJ of Larimer County Boys &amp; Girls Clubs </t>
  </si>
  <si>
    <t>Inclusion &amp; Diversity Trainings, Room 2600 (Capacity 275)</t>
  </si>
  <si>
    <t>Building Leaderful Organizations  - Terry from BGCA</t>
  </si>
  <si>
    <t xml:space="preserve">101: Intro to My.Future - BGCA </t>
  </si>
  <si>
    <t>Registration, Grab &amp; Go Breakfast - Welcome and Review Structure of the Conference - Chancelor of UCD</t>
  </si>
  <si>
    <t>BGC Managers and Leaders - Room SC 4125 or Room SC 2000 (45 v. 30)</t>
  </si>
  <si>
    <t>Room Hosts Sponsored by DQUAC</t>
  </si>
  <si>
    <t>NYOI: How to Create an Outcome Driven Club - Becky Medina, BGC Pueblo</t>
  </si>
  <si>
    <t xml:space="preserve">NYOI: How to Create an Outcome Driven Club - Becky Medina, BGC Pueblo </t>
  </si>
  <si>
    <t>Operationalizing Positive Youth Development - Audra Bishop, CDPHE</t>
  </si>
  <si>
    <t>On the Spot Fun, Large Group Facilitation - Denver Parks &amp; Rec - Need room to move around for games</t>
  </si>
  <si>
    <t xml:space="preserve">Breakfast, Grap &amp; Go - Optional - Presentation - Understanding Immigration Law and How It Effects Communities, Emily L. Smith, Esq. - Immigration Attorney </t>
  </si>
  <si>
    <t>Liz Fraley</t>
  </si>
  <si>
    <t>BGCA Child Safety: What Every Management Professional Must Know (9:45 to 12:45)</t>
  </si>
  <si>
    <t xml:space="preserve">Dana Choquette - Working with High Needs Students </t>
  </si>
  <si>
    <t>How to Create a Culture of College and Career Readiness at your Club - Mercedes Blea-Davis</t>
  </si>
  <si>
    <t>John Lewis, DAA</t>
  </si>
  <si>
    <t>Andrea Rabold, DQUAC</t>
  </si>
  <si>
    <t>Carol Schneider, DQUAC</t>
  </si>
  <si>
    <t>Laura Cornwell, DQUAC</t>
  </si>
  <si>
    <t>Meghan Henry, DQUAC</t>
  </si>
  <si>
    <t>Laura Crownwell, DQUAC</t>
  </si>
  <si>
    <t>Lawrence Bleicher, DQUAC</t>
  </si>
  <si>
    <t>Raeanna Taylor</t>
  </si>
  <si>
    <t>RAFT 2.0 - Chris DeKay</t>
  </si>
  <si>
    <t>Lunch (Room 2600) -  TPA Auction (Auctioner Rick Cope, BGCMD ) &amp; Lunch to Benefit YOY Scholarships - Bring cash/checks to bid! Donations accepted!</t>
  </si>
  <si>
    <t xml:space="preserve">Lunch - Derek Canty - Lead Break Out Discussion Regarding BGC Careers over Lunch </t>
  </si>
  <si>
    <t>Opening Key Note Speaker, Room 2600 (Capacity 275) - This year’s theme is “Great Careers Start Here.” The conference will open with an inspiring keynote by Derek Canty of Winning Edge. He will present a targeted dialogue to ignite the passion of employees to take control of and invest in their careers with Boys &amp; Girls Clubs</t>
  </si>
  <si>
    <t>Lunch Day 2:</t>
  </si>
  <si>
    <t>Lunch Day 1</t>
  </si>
  <si>
    <t xml:space="preserve">Vanilla Bean </t>
  </si>
  <si>
    <t>Ice Tea &amp; Lemonaid</t>
  </si>
  <si>
    <t>Fajita Bar</t>
  </si>
  <si>
    <t>Breakfast Day 1</t>
  </si>
  <si>
    <t xml:space="preserve">Continental </t>
  </si>
  <si>
    <t>Breakfast Day 2</t>
  </si>
  <si>
    <t xml:space="preserve">Vailla Bean </t>
  </si>
  <si>
    <t xml:space="preserve">Sandwhich Party </t>
  </si>
  <si>
    <t>Total</t>
  </si>
  <si>
    <t>Alternate:</t>
  </si>
  <si>
    <t>Subway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</si>
</sst>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4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4" fontId="0" fillId="0" borderId="1" xfId="1" applyFont="1" applyBorder="1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44" fontId="0" fillId="13" borderId="0" xfId="0" applyNumberFormat="1" applyFill="1" applyBorder="1" applyAlignment="1">
      <alignment vertical="top"/>
    </xf>
    <xf numFmtId="0" fontId="0" fillId="13" borderId="0" xfId="0" applyFill="1" applyBorder="1" applyAlignment="1">
      <alignment vertical="top"/>
    </xf>
    <xf numFmtId="0" fontId="0" fillId="13" borderId="0" xfId="0" applyFill="1" applyBorder="1"/>
    <xf numFmtId="44" fontId="0" fillId="13" borderId="0" xfId="1" applyFont="1" applyFill="1" applyBorder="1" applyAlignment="1">
      <alignment vertical="top"/>
    </xf>
    <xf numFmtId="0" fontId="0" fillId="13" borderId="0" xfId="0" applyFill="1" applyBorder="1" applyAlignment="1">
      <alignment wrapText="1"/>
    </xf>
    <xf numFmtId="0" fontId="0" fillId="13" borderId="0" xfId="0" applyFill="1" applyBorder="1" applyAlignment="1">
      <alignment horizontal="left" vertical="top" wrapText="1"/>
    </xf>
    <xf numFmtId="0" fontId="0" fillId="13" borderId="0" xfId="0" applyFill="1" applyBorder="1" applyAlignment="1">
      <alignment horizontal="left" wrapText="1"/>
    </xf>
    <xf numFmtId="44" fontId="0" fillId="13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4" fontId="0" fillId="13" borderId="0" xfId="0" applyNumberFormat="1" applyFill="1" applyBorder="1" applyAlignment="1">
      <alignment vertical="top" wrapText="1"/>
    </xf>
    <xf numFmtId="0" fontId="0" fillId="13" borderId="0" xfId="0" applyFill="1" applyBorder="1" applyAlignment="1">
      <alignment vertical="top" wrapText="1"/>
    </xf>
    <xf numFmtId="0" fontId="0" fillId="14" borderId="1" xfId="0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" fillId="7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top" wrapText="1"/>
    </xf>
    <xf numFmtId="44" fontId="0" fillId="0" borderId="0" xfId="1" applyFont="1"/>
    <xf numFmtId="0" fontId="0" fillId="15" borderId="1" xfId="0" applyFill="1" applyBorder="1" applyAlignment="1">
      <alignment horizontal="center" vertical="top" wrapText="1"/>
    </xf>
    <xf numFmtId="0" fontId="0" fillId="15" borderId="1" xfId="0" applyFill="1" applyBorder="1" applyAlignment="1">
      <alignment vertical="top" wrapText="1"/>
    </xf>
    <xf numFmtId="0" fontId="0" fillId="15" borderId="1" xfId="0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14" borderId="2" xfId="0" applyFill="1" applyBorder="1" applyAlignment="1">
      <alignment horizontal="left" vertical="top" wrapText="1"/>
    </xf>
    <xf numFmtId="0" fontId="0" fillId="14" borderId="3" xfId="0" applyFill="1" applyBorder="1" applyAlignment="1">
      <alignment horizontal="left" vertical="top" wrapText="1"/>
    </xf>
    <xf numFmtId="0" fontId="0" fillId="10" borderId="4" xfId="0" applyFill="1" applyBorder="1" applyAlignment="1">
      <alignment horizontal="center" vertical="top" wrapText="1"/>
    </xf>
    <xf numFmtId="0" fontId="0" fillId="10" borderId="5" xfId="0" applyFill="1" applyBorder="1" applyAlignment="1">
      <alignment horizontal="center" vertical="top" wrapText="1"/>
    </xf>
    <xf numFmtId="0" fontId="0" fillId="10" borderId="6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workbookViewId="0">
      <selection activeCell="B5" sqref="B5:G5"/>
    </sheetView>
  </sheetViews>
  <sheetFormatPr defaultRowHeight="15" x14ac:dyDescent="0.25"/>
  <cols>
    <col min="1" max="1" width="14.5703125" style="10" customWidth="1"/>
    <col min="2" max="6" width="30.140625" style="16" customWidth="1"/>
    <col min="7" max="7" width="22.28515625" style="47" customWidth="1"/>
    <col min="8" max="9" width="11.5703125" style="37" customWidth="1"/>
    <col min="10" max="10" width="9.140625" style="38"/>
  </cols>
  <sheetData>
    <row r="1" spans="1:18" ht="45" x14ac:dyDescent="0.25">
      <c r="A1" s="7"/>
      <c r="B1" s="14" t="s">
        <v>18</v>
      </c>
      <c r="C1" s="5" t="s">
        <v>16</v>
      </c>
      <c r="D1" s="15" t="s">
        <v>21</v>
      </c>
      <c r="E1" s="3" t="s">
        <v>20</v>
      </c>
      <c r="F1" s="1" t="s">
        <v>19</v>
      </c>
      <c r="G1" s="50" t="s">
        <v>67</v>
      </c>
    </row>
    <row r="2" spans="1:18" ht="30" x14ac:dyDescent="0.25">
      <c r="A2" s="7" t="s">
        <v>22</v>
      </c>
      <c r="B2" s="14">
        <v>75</v>
      </c>
      <c r="C2" s="5">
        <v>75</v>
      </c>
      <c r="D2" s="15">
        <v>30</v>
      </c>
      <c r="E2" s="3">
        <v>30</v>
      </c>
      <c r="F2" s="1">
        <v>20</v>
      </c>
      <c r="G2" s="50">
        <v>50</v>
      </c>
    </row>
    <row r="3" spans="1:18" ht="60" x14ac:dyDescent="0.25">
      <c r="A3" s="7" t="s">
        <v>8</v>
      </c>
      <c r="B3" s="14" t="s">
        <v>17</v>
      </c>
      <c r="C3" s="5" t="s">
        <v>6</v>
      </c>
      <c r="D3" s="15" t="s">
        <v>7</v>
      </c>
      <c r="E3" s="3" t="s">
        <v>9</v>
      </c>
      <c r="F3" s="1" t="s">
        <v>10</v>
      </c>
      <c r="G3" s="50" t="s">
        <v>63</v>
      </c>
    </row>
    <row r="4" spans="1:18" x14ac:dyDescent="0.25">
      <c r="A4" s="58" t="s">
        <v>56</v>
      </c>
      <c r="B4" s="56" t="s">
        <v>82</v>
      </c>
      <c r="C4" s="56" t="s">
        <v>83</v>
      </c>
      <c r="D4" s="56" t="s">
        <v>86</v>
      </c>
      <c r="E4" s="56" t="s">
        <v>84</v>
      </c>
      <c r="F4" s="56" t="s">
        <v>57</v>
      </c>
      <c r="G4" s="56" t="s">
        <v>85</v>
      </c>
      <c r="H4" s="51" t="s">
        <v>72</v>
      </c>
    </row>
    <row r="5" spans="1:18" ht="30" customHeight="1" x14ac:dyDescent="0.25">
      <c r="A5" s="8" t="s">
        <v>0</v>
      </c>
      <c r="B5" s="60" t="s">
        <v>70</v>
      </c>
      <c r="C5" s="61"/>
      <c r="D5" s="61"/>
      <c r="E5" s="61"/>
      <c r="F5" s="61"/>
      <c r="G5" s="62"/>
    </row>
    <row r="6" spans="1:18" ht="47.25" customHeight="1" x14ac:dyDescent="0.25">
      <c r="A6" s="9" t="s">
        <v>1</v>
      </c>
      <c r="B6" s="59" t="s">
        <v>93</v>
      </c>
      <c r="C6" s="59"/>
      <c r="D6" s="59"/>
      <c r="E6" s="59"/>
      <c r="F6" s="59"/>
      <c r="G6" s="59"/>
    </row>
    <row r="7" spans="1:18" ht="63" customHeight="1" x14ac:dyDescent="0.25">
      <c r="A7" s="7" t="s">
        <v>2</v>
      </c>
      <c r="B7" s="22" t="s">
        <v>60</v>
      </c>
      <c r="C7" s="34" t="s">
        <v>32</v>
      </c>
      <c r="D7" s="17" t="s">
        <v>28</v>
      </c>
      <c r="E7" s="71" t="s">
        <v>36</v>
      </c>
      <c r="F7" s="70" t="s">
        <v>35</v>
      </c>
      <c r="G7" s="72" t="s">
        <v>62</v>
      </c>
    </row>
    <row r="8" spans="1:18" ht="60" x14ac:dyDescent="0.25">
      <c r="A8" s="7" t="s">
        <v>3</v>
      </c>
      <c r="B8" s="22" t="s">
        <v>75</v>
      </c>
      <c r="C8" s="23" t="s">
        <v>44</v>
      </c>
      <c r="D8" s="30" t="s">
        <v>40</v>
      </c>
      <c r="E8" s="71"/>
      <c r="F8" s="70"/>
      <c r="G8" s="72"/>
    </row>
    <row r="9" spans="1:18" ht="30" customHeight="1" x14ac:dyDescent="0.25">
      <c r="A9" s="8" t="s">
        <v>4</v>
      </c>
      <c r="B9" s="60" t="s">
        <v>91</v>
      </c>
      <c r="C9" s="63"/>
      <c r="D9" s="63"/>
      <c r="E9" s="63"/>
      <c r="F9" s="63"/>
      <c r="G9" s="64"/>
    </row>
    <row r="10" spans="1:18" ht="59.25" customHeight="1" x14ac:dyDescent="0.25">
      <c r="A10" s="7" t="s">
        <v>5</v>
      </c>
      <c r="B10" s="22" t="s">
        <v>27</v>
      </c>
      <c r="C10" s="23" t="s">
        <v>45</v>
      </c>
      <c r="D10" s="17" t="s">
        <v>74</v>
      </c>
      <c r="E10" s="27" t="s">
        <v>37</v>
      </c>
      <c r="F10" s="53" t="s">
        <v>81</v>
      </c>
      <c r="G10" s="65" t="s">
        <v>64</v>
      </c>
    </row>
    <row r="11" spans="1:18" ht="120.75" customHeight="1" x14ac:dyDescent="0.25">
      <c r="A11" s="7" t="s">
        <v>46</v>
      </c>
      <c r="B11" s="33" t="s">
        <v>76</v>
      </c>
      <c r="C11" s="23" t="s">
        <v>73</v>
      </c>
      <c r="D11" s="17" t="s">
        <v>29</v>
      </c>
      <c r="E11" s="13" t="s">
        <v>15</v>
      </c>
      <c r="F11" s="35" t="s">
        <v>55</v>
      </c>
      <c r="G11" s="66"/>
    </row>
    <row r="12" spans="1:18" ht="30" x14ac:dyDescent="0.25">
      <c r="A12" s="9" t="s">
        <v>11</v>
      </c>
      <c r="B12" s="67" t="s">
        <v>38</v>
      </c>
      <c r="C12" s="68"/>
      <c r="D12" s="68"/>
      <c r="E12" s="68"/>
      <c r="F12" s="68"/>
      <c r="G12" s="69"/>
    </row>
    <row r="13" spans="1:18" x14ac:dyDescent="0.25">
      <c r="A13" s="43"/>
      <c r="B13" s="44"/>
      <c r="C13" s="44"/>
      <c r="D13" s="44"/>
      <c r="E13" s="44"/>
      <c r="F13" s="44"/>
      <c r="G13" s="48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1"/>
    </row>
    <row r="14" spans="1:18" x14ac:dyDescent="0.25">
      <c r="A14" s="43"/>
      <c r="B14" s="44"/>
      <c r="C14" s="44"/>
      <c r="D14" s="44"/>
      <c r="E14" s="44"/>
      <c r="F14" s="44"/>
      <c r="G14" s="48"/>
      <c r="H14" s="40"/>
      <c r="I14" s="42"/>
      <c r="J14" s="41"/>
      <c r="K14" s="41"/>
      <c r="L14" s="41"/>
      <c r="M14" s="41"/>
      <c r="N14" s="41"/>
      <c r="O14" s="41"/>
      <c r="P14" s="41"/>
      <c r="Q14" s="41"/>
      <c r="R14" s="41"/>
    </row>
    <row r="15" spans="1:18" x14ac:dyDescent="0.25">
      <c r="A15" s="43"/>
      <c r="B15" s="44"/>
      <c r="C15" s="44"/>
      <c r="D15" s="44"/>
      <c r="E15" s="44"/>
      <c r="F15" s="44"/>
      <c r="G15" s="49"/>
      <c r="H15" s="40"/>
      <c r="I15" s="39"/>
      <c r="J15" s="41"/>
      <c r="K15" s="41"/>
      <c r="L15" s="41"/>
      <c r="M15" s="41"/>
      <c r="N15" s="41"/>
      <c r="O15" s="41"/>
      <c r="P15" s="41"/>
      <c r="Q15" s="41"/>
      <c r="R15" s="41"/>
    </row>
    <row r="16" spans="1:18" x14ac:dyDescent="0.25">
      <c r="A16" s="43"/>
      <c r="B16" s="44"/>
      <c r="C16" s="44"/>
      <c r="D16" s="44"/>
      <c r="E16" s="44"/>
      <c r="F16" s="44"/>
      <c r="G16" s="49"/>
      <c r="H16" s="40"/>
      <c r="I16" s="40"/>
      <c r="J16" s="41"/>
      <c r="K16" s="41"/>
      <c r="L16" s="41"/>
      <c r="M16" s="41"/>
      <c r="N16" s="41"/>
      <c r="O16" s="41"/>
      <c r="P16" s="41"/>
      <c r="Q16" s="41"/>
      <c r="R16" s="41"/>
    </row>
    <row r="17" spans="1:18" x14ac:dyDescent="0.25">
      <c r="A17" s="43"/>
      <c r="B17" s="44"/>
      <c r="C17" s="44"/>
      <c r="D17" s="44"/>
      <c r="E17" s="44"/>
      <c r="F17" s="44"/>
      <c r="G17" s="49"/>
      <c r="H17" s="40"/>
      <c r="I17" s="40"/>
      <c r="J17" s="41"/>
      <c r="K17" s="41"/>
      <c r="L17" s="41"/>
      <c r="M17" s="41"/>
      <c r="N17" s="41"/>
      <c r="O17" s="41"/>
      <c r="P17" s="41"/>
      <c r="Q17" s="41"/>
      <c r="R17" s="41"/>
    </row>
    <row r="18" spans="1:18" x14ac:dyDescent="0.25">
      <c r="A18" s="45"/>
      <c r="B18" s="46"/>
      <c r="C18" s="44"/>
      <c r="D18" s="44"/>
      <c r="E18" s="44"/>
      <c r="F18" s="44"/>
      <c r="G18" s="49"/>
      <c r="H18" s="40"/>
      <c r="I18" s="40"/>
      <c r="J18" s="41"/>
      <c r="K18" s="41"/>
      <c r="L18" s="41"/>
      <c r="M18" s="41"/>
      <c r="N18" s="41"/>
      <c r="O18" s="41"/>
      <c r="P18" s="41"/>
      <c r="Q18" s="41"/>
      <c r="R18" s="41"/>
    </row>
    <row r="19" spans="1:18" x14ac:dyDescent="0.25">
      <c r="A19" s="43"/>
      <c r="B19" s="46"/>
      <c r="C19" s="44"/>
      <c r="D19" s="44"/>
      <c r="E19" s="44"/>
      <c r="F19" s="44"/>
      <c r="G19" s="49"/>
      <c r="H19" s="40"/>
      <c r="I19" s="40"/>
      <c r="J19" s="41"/>
      <c r="K19" s="41"/>
      <c r="L19" s="41"/>
      <c r="M19" s="41"/>
      <c r="N19" s="41"/>
      <c r="O19" s="41"/>
      <c r="P19" s="41"/>
      <c r="Q19" s="41"/>
      <c r="R19" s="41"/>
    </row>
    <row r="20" spans="1:18" x14ac:dyDescent="0.25">
      <c r="A20" s="43"/>
      <c r="B20" s="46"/>
      <c r="C20" s="44"/>
      <c r="D20" s="44"/>
      <c r="E20" s="44"/>
      <c r="F20" s="44"/>
      <c r="G20" s="49"/>
      <c r="H20" s="40"/>
      <c r="I20" s="40"/>
      <c r="J20" s="41"/>
      <c r="K20" s="41"/>
      <c r="L20" s="41"/>
      <c r="M20" s="41"/>
      <c r="N20" s="41"/>
      <c r="O20" s="41"/>
      <c r="P20" s="41"/>
      <c r="Q20" s="41"/>
      <c r="R20" s="41"/>
    </row>
    <row r="21" spans="1:18" x14ac:dyDescent="0.25">
      <c r="A21" s="43"/>
      <c r="B21" s="44"/>
      <c r="C21" s="44"/>
      <c r="D21" s="44"/>
      <c r="E21" s="44"/>
      <c r="F21" s="44"/>
      <c r="G21" s="49"/>
      <c r="H21" s="40"/>
      <c r="I21" s="40"/>
      <c r="J21" s="41"/>
      <c r="K21" s="41"/>
      <c r="L21" s="41"/>
      <c r="M21" s="41"/>
      <c r="N21" s="41"/>
      <c r="O21" s="41"/>
      <c r="P21" s="41"/>
      <c r="Q21" s="41"/>
      <c r="R21" s="41"/>
    </row>
  </sheetData>
  <mergeCells count="8">
    <mergeCell ref="B6:G6"/>
    <mergeCell ref="B5:G5"/>
    <mergeCell ref="B9:G9"/>
    <mergeCell ref="G10:G11"/>
    <mergeCell ref="B12:G12"/>
    <mergeCell ref="F7:F8"/>
    <mergeCell ref="E7:E8"/>
    <mergeCell ref="G7:G8"/>
  </mergeCells>
  <pageMargins left="0.25" right="0.25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B4" sqref="B4:G4"/>
    </sheetView>
  </sheetViews>
  <sheetFormatPr defaultRowHeight="15" x14ac:dyDescent="0.25"/>
  <cols>
    <col min="1" max="1" width="13.7109375" style="12" customWidth="1"/>
    <col min="2" max="4" width="23.5703125" style="16" customWidth="1"/>
    <col min="5" max="5" width="25.85546875" style="16" customWidth="1"/>
    <col min="6" max="6" width="23.5703125" style="16" customWidth="1"/>
    <col min="7" max="7" width="32.140625" style="16" customWidth="1"/>
    <col min="10" max="10" width="11.5703125" bestFit="1" customWidth="1"/>
  </cols>
  <sheetData>
    <row r="1" spans="1:10" ht="78.75" customHeight="1" x14ac:dyDescent="0.25">
      <c r="A1" s="6"/>
      <c r="B1" s="2" t="s">
        <v>50</v>
      </c>
      <c r="C1" s="19" t="s">
        <v>51</v>
      </c>
      <c r="D1" s="4" t="s">
        <v>54</v>
      </c>
      <c r="E1" s="18" t="s">
        <v>52</v>
      </c>
      <c r="F1" s="3" t="s">
        <v>71</v>
      </c>
      <c r="G1" s="1" t="s">
        <v>53</v>
      </c>
    </row>
    <row r="2" spans="1:10" ht="48" customHeight="1" x14ac:dyDescent="0.25">
      <c r="A2" s="6" t="s">
        <v>8</v>
      </c>
      <c r="B2" s="2" t="s">
        <v>13</v>
      </c>
      <c r="C2" s="19" t="s">
        <v>24</v>
      </c>
      <c r="D2" s="4" t="s">
        <v>23</v>
      </c>
      <c r="E2" s="18" t="s">
        <v>26</v>
      </c>
      <c r="F2" s="3" t="s">
        <v>9</v>
      </c>
      <c r="G2" s="1" t="s">
        <v>10</v>
      </c>
    </row>
    <row r="3" spans="1:10" ht="36" customHeight="1" x14ac:dyDescent="0.25">
      <c r="A3" s="6" t="s">
        <v>25</v>
      </c>
      <c r="B3" s="2">
        <v>40</v>
      </c>
      <c r="C3" s="19">
        <v>50</v>
      </c>
      <c r="D3" s="4">
        <v>50</v>
      </c>
      <c r="E3" s="18">
        <v>40</v>
      </c>
      <c r="F3" s="3">
        <v>30</v>
      </c>
      <c r="G3" s="1">
        <v>20</v>
      </c>
    </row>
    <row r="4" spans="1:10" ht="21" customHeight="1" x14ac:dyDescent="0.25">
      <c r="A4" s="57" t="s">
        <v>58</v>
      </c>
      <c r="B4" s="56" t="s">
        <v>89</v>
      </c>
      <c r="C4" s="56" t="s">
        <v>86</v>
      </c>
      <c r="D4" s="56" t="s">
        <v>87</v>
      </c>
      <c r="E4" s="56" t="s">
        <v>88</v>
      </c>
      <c r="F4" s="56" t="s">
        <v>78</v>
      </c>
      <c r="G4" s="56" t="s">
        <v>57</v>
      </c>
      <c r="H4" s="51" t="s">
        <v>72</v>
      </c>
    </row>
    <row r="5" spans="1:10" ht="30" customHeight="1" x14ac:dyDescent="0.25">
      <c r="A5" s="11" t="s">
        <v>12</v>
      </c>
      <c r="B5" s="60" t="s">
        <v>77</v>
      </c>
      <c r="C5" s="61"/>
      <c r="D5" s="61"/>
      <c r="E5" s="61"/>
      <c r="F5" s="61"/>
      <c r="G5" s="61"/>
    </row>
    <row r="6" spans="1:10" ht="99" customHeight="1" x14ac:dyDescent="0.25">
      <c r="A6" s="6" t="s">
        <v>2</v>
      </c>
      <c r="B6" s="24" t="s">
        <v>39</v>
      </c>
      <c r="C6" s="25" t="s">
        <v>69</v>
      </c>
      <c r="D6" s="75" t="s">
        <v>65</v>
      </c>
      <c r="E6" s="32" t="s">
        <v>43</v>
      </c>
      <c r="F6" s="78" t="s">
        <v>79</v>
      </c>
      <c r="G6" s="36" t="s">
        <v>68</v>
      </c>
    </row>
    <row r="7" spans="1:10" ht="89.25" customHeight="1" x14ac:dyDescent="0.25">
      <c r="A7" s="6" t="s">
        <v>3</v>
      </c>
      <c r="B7" s="54" t="s">
        <v>90</v>
      </c>
      <c r="C7" s="25" t="s">
        <v>42</v>
      </c>
      <c r="D7" s="76"/>
      <c r="E7" s="26" t="s">
        <v>59</v>
      </c>
      <c r="F7" s="79"/>
      <c r="G7" s="28" t="s">
        <v>47</v>
      </c>
    </row>
    <row r="8" spans="1:10" ht="30" customHeight="1" x14ac:dyDescent="0.25">
      <c r="A8" s="11" t="s">
        <v>4</v>
      </c>
      <c r="B8" s="77" t="s">
        <v>92</v>
      </c>
      <c r="C8" s="77"/>
      <c r="D8" s="77"/>
      <c r="E8" s="77"/>
      <c r="F8" s="77"/>
      <c r="G8" s="77"/>
    </row>
    <row r="9" spans="1:10" ht="60" customHeight="1" x14ac:dyDescent="0.25">
      <c r="A9" s="6" t="s">
        <v>5</v>
      </c>
      <c r="B9" s="24" t="s">
        <v>30</v>
      </c>
      <c r="C9" s="25" t="s">
        <v>49</v>
      </c>
      <c r="D9" s="75" t="s">
        <v>33</v>
      </c>
      <c r="E9" s="26" t="s">
        <v>31</v>
      </c>
      <c r="F9" s="52" t="s">
        <v>80</v>
      </c>
      <c r="G9" s="73" t="s">
        <v>48</v>
      </c>
      <c r="J9" s="21"/>
    </row>
    <row r="10" spans="1:10" ht="103.5" customHeight="1" x14ac:dyDescent="0.25">
      <c r="A10" s="6" t="s">
        <v>34</v>
      </c>
      <c r="B10" s="24" t="s">
        <v>14</v>
      </c>
      <c r="C10" s="31" t="s">
        <v>41</v>
      </c>
      <c r="D10" s="76"/>
      <c r="E10" s="26" t="s">
        <v>66</v>
      </c>
      <c r="F10" s="29" t="s">
        <v>61</v>
      </c>
      <c r="G10" s="74"/>
    </row>
    <row r="12" spans="1:10" x14ac:dyDescent="0.25">
      <c r="D12" s="20"/>
    </row>
  </sheetData>
  <mergeCells count="6">
    <mergeCell ref="B5:G5"/>
    <mergeCell ref="G9:G10"/>
    <mergeCell ref="D6:D7"/>
    <mergeCell ref="D9:D10"/>
    <mergeCell ref="B8:G8"/>
    <mergeCell ref="F6:F7"/>
  </mergeCells>
  <pageMargins left="0.25" right="0.25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A22" sqref="A22"/>
    </sheetView>
  </sheetViews>
  <sheetFormatPr defaultRowHeight="15" x14ac:dyDescent="0.25"/>
  <cols>
    <col min="1" max="1" width="21.85546875" customWidth="1"/>
    <col min="2" max="2" width="18.140625" customWidth="1"/>
    <col min="4" max="4" width="11.5703125" bestFit="1" customWidth="1"/>
  </cols>
  <sheetData>
    <row r="2" spans="1:4" x14ac:dyDescent="0.25">
      <c r="A2" t="s">
        <v>99</v>
      </c>
      <c r="B2" t="s">
        <v>96</v>
      </c>
    </row>
    <row r="3" spans="1:4" x14ac:dyDescent="0.25">
      <c r="A3" t="s">
        <v>100</v>
      </c>
      <c r="B3">
        <f>8.75*230</f>
        <v>2012.5</v>
      </c>
    </row>
    <row r="6" spans="1:4" x14ac:dyDescent="0.25">
      <c r="A6" t="s">
        <v>95</v>
      </c>
      <c r="B6" t="s">
        <v>96</v>
      </c>
      <c r="D6" t="s">
        <v>104</v>
      </c>
    </row>
    <row r="7" spans="1:4" x14ac:dyDescent="0.25">
      <c r="A7" t="s">
        <v>98</v>
      </c>
      <c r="B7">
        <f>230*13.75</f>
        <v>3162.5</v>
      </c>
      <c r="D7" s="55">
        <f>B3+B9+B12+B17</f>
        <v>10062.5</v>
      </c>
    </row>
    <row r="8" spans="1:4" x14ac:dyDescent="0.25">
      <c r="A8" t="s">
        <v>97</v>
      </c>
      <c r="B8">
        <f>0.5*230</f>
        <v>115</v>
      </c>
    </row>
    <row r="9" spans="1:4" x14ac:dyDescent="0.25">
      <c r="B9">
        <f>SUM(B7:B8)</f>
        <v>3277.5</v>
      </c>
    </row>
    <row r="11" spans="1:4" x14ac:dyDescent="0.25">
      <c r="A11" t="s">
        <v>101</v>
      </c>
      <c r="B11" t="s">
        <v>96</v>
      </c>
    </row>
    <row r="12" spans="1:4" x14ac:dyDescent="0.25">
      <c r="A12" t="s">
        <v>100</v>
      </c>
      <c r="B12">
        <f>8.75*230</f>
        <v>2012.5</v>
      </c>
    </row>
    <row r="14" spans="1:4" x14ac:dyDescent="0.25">
      <c r="A14" t="s">
        <v>94</v>
      </c>
      <c r="B14" t="s">
        <v>102</v>
      </c>
    </row>
    <row r="15" spans="1:4" x14ac:dyDescent="0.25">
      <c r="A15" t="s">
        <v>103</v>
      </c>
      <c r="B15">
        <f>11.5*230</f>
        <v>2645</v>
      </c>
    </row>
    <row r="16" spans="1:4" x14ac:dyDescent="0.25">
      <c r="A16" t="s">
        <v>97</v>
      </c>
      <c r="B16">
        <f>0.5*230</f>
        <v>115</v>
      </c>
    </row>
    <row r="17" spans="1:2" x14ac:dyDescent="0.25">
      <c r="B17">
        <f>SUM(B15:B16)</f>
        <v>2760</v>
      </c>
    </row>
    <row r="20" spans="1:2" x14ac:dyDescent="0.25">
      <c r="A20" t="s">
        <v>105</v>
      </c>
    </row>
    <row r="21" spans="1:2" x14ac:dyDescent="0.25">
      <c r="A2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Brynja Seagren</dc:creator>
  <cp:lastModifiedBy>Selena Davis</cp:lastModifiedBy>
  <cp:lastPrinted>2017-04-05T16:40:36Z</cp:lastPrinted>
  <dcterms:created xsi:type="dcterms:W3CDTF">2016-06-17T22:13:33Z</dcterms:created>
  <dcterms:modified xsi:type="dcterms:W3CDTF">2017-04-12T17:02:34Z</dcterms:modified>
</cp:coreProperties>
</file>