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parson\Desktop\Resources\"/>
    </mc:Choice>
  </mc:AlternateContent>
  <bookViews>
    <workbookView xWindow="360" yWindow="120" windowWidth="23490" windowHeight="10935" activeTab="1"/>
  </bookViews>
  <sheets>
    <sheet name="INSTRUCTIONS FOR USE" sheetId="2" r:id="rId1"/>
    <sheet name="EXHIBITOR ORDER FORM" sheetId="1" r:id="rId2"/>
  </sheets>
  <definedNames>
    <definedName name="_xlnm._FilterDatabase" localSheetId="1" hidden="1">'EXHIBITOR ORDER FORM'!$A$118:$A$127</definedName>
  </definedNames>
  <calcPr calcId="152511"/>
</workbook>
</file>

<file path=xl/calcChain.xml><?xml version="1.0" encoding="utf-8"?>
<calcChain xmlns="http://schemas.openxmlformats.org/spreadsheetml/2006/main">
  <c r="J24" i="1" l="1"/>
  <c r="J23" i="1"/>
  <c r="J15" i="1" l="1"/>
  <c r="J26" i="1"/>
  <c r="K51" i="1" l="1"/>
  <c r="K41" i="1" l="1"/>
  <c r="J32" i="1"/>
  <c r="J27" i="1"/>
  <c r="J20" i="1"/>
  <c r="J33" i="1" l="1"/>
  <c r="J29" i="1"/>
  <c r="J34" i="1" l="1"/>
  <c r="J30" i="1"/>
  <c r="J19" i="1"/>
  <c r="J18" i="1"/>
  <c r="J17" i="1"/>
  <c r="J16" i="1"/>
  <c r="L16" i="1" l="1"/>
  <c r="L18" i="1"/>
  <c r="L17" i="1"/>
  <c r="L19" i="1"/>
  <c r="L15" i="1"/>
  <c r="L33" i="1"/>
  <c r="L20" i="1"/>
  <c r="L23" i="1"/>
  <c r="L24" i="1"/>
  <c r="L26" i="1"/>
  <c r="L27" i="1"/>
  <c r="L29" i="1"/>
  <c r="L30" i="1"/>
  <c r="L32" i="1"/>
  <c r="L34" i="1"/>
  <c r="L55" i="1"/>
  <c r="L39" i="1" l="1"/>
  <c r="L43" i="1" s="1"/>
  <c r="L45" i="1" l="1"/>
  <c r="L47" i="1"/>
  <c r="L41" i="1"/>
  <c r="L49" i="1" l="1"/>
  <c r="L51" i="1" s="1"/>
  <c r="L57" i="1" l="1"/>
</calcChain>
</file>

<file path=xl/sharedStrings.xml><?xml version="1.0" encoding="utf-8"?>
<sst xmlns="http://schemas.openxmlformats.org/spreadsheetml/2006/main" count="158" uniqueCount="152">
  <si>
    <t>COMPUTER &amp; AUDIO VISUAL ORDER FORM</t>
  </si>
  <si>
    <t>COMPANY:</t>
  </si>
  <si>
    <t>STREET:</t>
  </si>
  <si>
    <t>CITY:</t>
  </si>
  <si>
    <t>PROV / STATE:</t>
  </si>
  <si>
    <t>E-MAIL:</t>
  </si>
  <si>
    <t>POSTAL CODE:</t>
  </si>
  <si>
    <t>PHONE:</t>
  </si>
  <si>
    <t>FAX:</t>
  </si>
  <si>
    <t>ORDERED BY:</t>
  </si>
  <si>
    <t>SHOW NAME:</t>
  </si>
  <si>
    <t>LOCATION:</t>
  </si>
  <si>
    <t>BOOTH #:</t>
  </si>
  <si>
    <t>PST #:</t>
  </si>
  <si>
    <t>PO #:</t>
  </si>
  <si>
    <t>INSTALLATION DATE:</t>
  </si>
  <si>
    <t>TIME:</t>
  </si>
  <si>
    <t>EXHIBIT START DATE:</t>
  </si>
  <si>
    <t>EXHIBIT END DATE:</t>
  </si>
  <si>
    <t>CONTACT ON-SITE:</t>
  </si>
  <si>
    <t>STAYING AT:</t>
  </si>
  <si>
    <t>QUANTITY</t>
  </si>
  <si>
    <t>EQUIPMENT AVAILABLE</t>
  </si>
  <si>
    <t>TOTAL</t>
  </si>
  <si>
    <t>COMPUTERS</t>
  </si>
  <si>
    <t>COMPUTER ACCESSORIES</t>
  </si>
  <si>
    <t>AUDIO EQUIPMENT</t>
  </si>
  <si>
    <t>STANDARD DESKTOP COMPUTER</t>
  </si>
  <si>
    <t>NOTEBOOK COMPUTER</t>
  </si>
  <si>
    <t>(P4, 2GHZ, 512RAM, 40GB HD, CD, 17" LCD MONITOR)</t>
  </si>
  <si>
    <t>All computers come with10/100 Ethernet, Windows and Office software</t>
  </si>
  <si>
    <t>LASER PRINTER - B &amp; W, 15 PPM</t>
  </si>
  <si>
    <t>(2 SPEAKERS, MIXER/AMPLIFIER, CD PLAYER, WIRELESS MIC)</t>
  </si>
  <si>
    <t>WIRELESS MICROPHONE</t>
  </si>
  <si>
    <t>SHOW RATE</t>
  </si>
  <si>
    <t>EQUIPMENT TOTAL:</t>
  </si>
  <si>
    <t>DELIVERY &amp; PICKUP:</t>
  </si>
  <si>
    <t>SUB-TOTAL:</t>
  </si>
  <si>
    <t>TOTAL:</t>
  </si>
  <si>
    <t>EXPIRY:</t>
  </si>
  <si>
    <t>DATE:</t>
  </si>
  <si>
    <t>AUTHORIZED SIGNATURE:</t>
  </si>
  <si>
    <t>NAME ON CREDIT CARD:</t>
  </si>
  <si>
    <t>(16:9 RATIO, 1280 x 768, SPEAKERS)</t>
  </si>
  <si>
    <t>New Brunswick</t>
  </si>
  <si>
    <t>Nova Scotia</t>
  </si>
  <si>
    <t>Quebec</t>
  </si>
  <si>
    <t>Ontario</t>
  </si>
  <si>
    <t>Manitoba</t>
  </si>
  <si>
    <t>Saskatchewan</t>
  </si>
  <si>
    <t>Alberta</t>
  </si>
  <si>
    <t>British Columbia</t>
  </si>
  <si>
    <t>Newfoundland</t>
  </si>
  <si>
    <t>PROVINCE</t>
  </si>
  <si>
    <t>CREDIT CARD #:</t>
  </si>
  <si>
    <t>PST</t>
  </si>
  <si>
    <t>GST or HST</t>
  </si>
  <si>
    <t>LABOUR - SETUP/DISMANTLE:</t>
  </si>
  <si>
    <t>LABOUR - ADDITIONAL:</t>
  </si>
  <si>
    <t>For further information, please contact:</t>
  </si>
  <si>
    <t>VIDEO PLAYERS &amp; MONITORS</t>
  </si>
  <si>
    <t xml:space="preserve"> PH</t>
  </si>
  <si>
    <t>VISA</t>
  </si>
  <si>
    <t>MASTERCARD</t>
  </si>
  <si>
    <t>AMEX</t>
  </si>
  <si>
    <t>DINERS</t>
  </si>
  <si>
    <t>OTHER</t>
  </si>
  <si>
    <t>VIDEO CART WITH SKIRT</t>
  </si>
  <si>
    <t>FLAT SCREEN DISPLAYS &amp; PROJECTORS FOR COMPUTERS</t>
  </si>
  <si>
    <t>(16:9 RATIO, 1280 x 768, VIDEO, SPEAKERS)</t>
  </si>
  <si>
    <t>TERMS &amp; CONDITIONS</t>
  </si>
  <si>
    <t>Please forward payment in full with your order.</t>
  </si>
  <si>
    <t>Orders received less than 5 business days prior to setup date may be subject to additional charges.</t>
  </si>
  <si>
    <t xml:space="preserve">Written order cancellation must be received at least 5 business days prior to setup date to avoid a 1 day charge. </t>
  </si>
  <si>
    <t>Your authorized representative must be at your booth at specified date &amp; time to accept delivery of equipment.</t>
  </si>
  <si>
    <t>Please note: we cannot leave equipment in your booth without your representative there to receive it.</t>
  </si>
  <si>
    <t>Please do not leave equipment unattended in your booth when the show finishes.</t>
  </si>
  <si>
    <t>Any extension of the rental period must be arranged prior to termination of the original rental period.</t>
  </si>
  <si>
    <t>Customer is liable for full replacement value of rented equipment &amp; is responsible for insuring said equipment.</t>
  </si>
  <si>
    <t>Customer agrees to be bound by all applicable license &amp; copyright laws for software on rented equipment.</t>
  </si>
  <si>
    <t>CHEQUE</t>
  </si>
  <si>
    <t>PAYMENT</t>
  </si>
  <si>
    <t xml:space="preserve"> ENTER # BELOW</t>
  </si>
  <si>
    <t>IF PST EXEMPT</t>
  </si>
  <si>
    <t>PEI</t>
  </si>
  <si>
    <t>DAYS</t>
  </si>
  <si>
    <t>INSTRUCTIONS FOR USE</t>
  </si>
  <si>
    <t>All cells except those required for our input and customer input are protected.</t>
  </si>
  <si>
    <t>Cells that require our input before sending form to customer:</t>
  </si>
  <si>
    <t>D1</t>
  </si>
  <si>
    <t>F1</t>
  </si>
  <si>
    <t>I2</t>
  </si>
  <si>
    <t>Enter the show name.</t>
  </si>
  <si>
    <t>I3</t>
  </si>
  <si>
    <t>Enter the show location.</t>
  </si>
  <si>
    <t>Enter the AE's telephone number.</t>
  </si>
  <si>
    <t>Enter the AE's fax number.</t>
  </si>
  <si>
    <t>Enter the AE's e-mail address.</t>
  </si>
  <si>
    <t>Enter the AE's name.</t>
  </si>
  <si>
    <t>When you click on the cell, an arrow appears. Click on the arrow &amp; a list of provinces appears. Select province where show is being held.</t>
  </si>
  <si>
    <t>When you click on the cell, an arrow appears. Click on the arrow &amp; a list of rental days appears. Select number of show days.</t>
  </si>
  <si>
    <t>This form is designed with a number of customer-friendly features:</t>
  </si>
  <si>
    <t xml:space="preserve">Show Managers can post in as an Excel document on their web-site, so it is available to their Exhibitors on-line. </t>
  </si>
  <si>
    <r>
      <t xml:space="preserve">The form is self-calculating. This means that, once an Exhibitor has filled it out, they see a total of </t>
    </r>
    <r>
      <rPr>
        <b/>
        <sz val="10"/>
        <rFont val="Arial"/>
        <family val="2"/>
      </rPr>
      <t>all</t>
    </r>
    <r>
      <rPr>
        <sz val="10"/>
        <rFont val="Arial"/>
        <family val="2"/>
      </rPr>
      <t xml:space="preserve"> charges, including labour &amp; taxes.</t>
    </r>
  </si>
  <si>
    <t>It couldn't be simpler! Just complete the form on-line, save to your desktop, &amp; e-mail to the e-mail address above.</t>
  </si>
  <si>
    <t xml:space="preserve">Exhibitors may then fill out the form on-line, save it as a regular Excel file, and e-mail it back to us, all in one easy step. </t>
  </si>
  <si>
    <t>We will still make printed PDF versions available to Show Managers, if required.</t>
  </si>
  <si>
    <t>C1</t>
  </si>
  <si>
    <t>Enter your local Delivery &amp; Pickup rate here. If you do not complete this cell, the default is set at $100.</t>
  </si>
  <si>
    <r>
      <t xml:space="preserve">Once these entries have been made, </t>
    </r>
    <r>
      <rPr>
        <b/>
        <i/>
        <sz val="10"/>
        <rFont val="Arial"/>
        <family val="2"/>
      </rPr>
      <t>delete the 'Instructions for Use' tab</t>
    </r>
    <r>
      <rPr>
        <sz val="10"/>
        <rFont val="Arial"/>
        <family val="2"/>
      </rPr>
      <t>. Then save the worksheet as 'Exhibitor form for Customer XYZ - Month Year'</t>
    </r>
  </si>
  <si>
    <t>e-mail address:</t>
  </si>
  <si>
    <t>D75</t>
  </si>
  <si>
    <t>D76</t>
  </si>
  <si>
    <t>J75</t>
  </si>
  <si>
    <t>J76</t>
  </si>
  <si>
    <t xml:space="preserve">52" LCD FLAT SCREEN MONITOR </t>
  </si>
  <si>
    <t xml:space="preserve">60" LCD FLAT SCREEN MONITOR </t>
  </si>
  <si>
    <t>(P4, 2.5GHZ, 256RAM, 20GB HD, DVD,  15" SCREEN)</t>
  </si>
  <si>
    <t>PROFESSIONAL DVD PLAYER</t>
  </si>
  <si>
    <t>ADMINISTRATION FEES WILL APPLY FOR ALL CREDIT CARD TRANSACTIONS OVER $5,000.00</t>
  </si>
  <si>
    <t>DISCOUNT DATE:  ALL ORDERS RECEIVED AFTER THIS DATE WILL BE SUBJECT TO A 20% SERVICE CHARGE.</t>
  </si>
  <si>
    <t>DELIVERY SCHEDULE:  ALL ORDERS WILL BE DELIVERED BETWEEN THE HOURS OF:  (X-X) ON (EXHIB SET UP DAY)</t>
  </si>
  <si>
    <t xml:space="preserve">40" LCD FLAT SCREEN MONITOR </t>
  </si>
  <si>
    <t>(16:9 RATIO, 1920 x 1080, VIDEO, HDTV, SPEAKERS)</t>
  </si>
  <si>
    <t xml:space="preserve">42" LCD FLAT SCREEN MONITOR </t>
  </si>
  <si>
    <t>INSTRUCTIONS FOR SUBMITTING YOUR CREDIT CARD NUMBER</t>
  </si>
  <si>
    <t>*For your security, please complete all of the information relating to your credit card excpet for the Credit Card Number</t>
  </si>
  <si>
    <t>*E-mail the completed form and provide the Credit Card Number in two separate transmissions so that the one</t>
  </si>
  <si>
    <t>E-mail does not contain the Full Credit Card Number.</t>
  </si>
  <si>
    <t>*Another option to to contact us to give the Credit Card Number by phone, or use facsimile transmission if such</t>
  </si>
  <si>
    <t>a medium is available to you.</t>
  </si>
  <si>
    <t>GALAXY SMALL POWERED SPEAKER</t>
  </si>
  <si>
    <t>H.S.T.</t>
  </si>
  <si>
    <t>BOOTH AUDIO SYSTEM</t>
  </si>
  <si>
    <t>(16:10 RATIO)</t>
  </si>
  <si>
    <t>24" LCD FLAT SCREEN MONITOR</t>
  </si>
  <si>
    <t>FLAT SCREEN MONITOR FLOOR STAND   (INCLUDES SHELF)</t>
  </si>
  <si>
    <t>PLEASE CONTACT US SHOULD YOU HAVE ANY QUESTIONS!</t>
  </si>
  <si>
    <t>(HANDHELD, LAVALIER)</t>
  </si>
  <si>
    <t xml:space="preserve">NOTE: All Audio Visual orders are filled on a first come first served basis.  Based on equipment availability in our local warehouse, substitutions on requested equipment may be required at the expense of the exhibitor.  All equipment substitutions and related expenses such as shipping costs will be communicated to the exhibitor.  Shipping charges will be determined at the time the order form is received. </t>
  </si>
  <si>
    <t>The equipment is your responsibility until picked up by an Freeman Audio Visual Canada representative.</t>
  </si>
  <si>
    <t>Freeman Audio Visual Canada is not responsible for any equipment performance problems caused by customer's software.</t>
  </si>
  <si>
    <r>
      <t xml:space="preserve">(16:9 RATIO, 1920 x 1080, </t>
    </r>
    <r>
      <rPr>
        <b/>
        <sz val="14"/>
        <rFont val="Arial Narrow"/>
        <family val="2"/>
      </rPr>
      <t>VIDEO</t>
    </r>
    <r>
      <rPr>
        <sz val="14"/>
        <rFont val="Arial Narrow"/>
        <family val="2"/>
      </rPr>
      <t>, HDTV, SPEAKERS)</t>
    </r>
  </si>
  <si>
    <t xml:space="preserve">PST EXEMPTION: </t>
  </si>
  <si>
    <r>
      <t xml:space="preserve">PAYMENT MUST ACCOMPANY YOUR ORDER </t>
    </r>
    <r>
      <rPr>
        <b/>
        <i/>
        <sz val="10"/>
        <rFont val="Arial Narrow"/>
        <family val="2"/>
      </rPr>
      <t>(CLICK 'PAYMENT' BOX ; USE ARROW TO SELECT METHOD)</t>
    </r>
  </si>
  <si>
    <t>CD PLAYER                                     (C/W GALAXY SMALL POWERED SPEAKER)</t>
  </si>
  <si>
    <t>DELTA OTTAWA CITY CENTRE</t>
  </si>
  <si>
    <t>SERVICE CHARGE:</t>
  </si>
  <si>
    <t>KEN PARSONS</t>
  </si>
  <si>
    <t>ken.parsons@freemanco.com</t>
  </si>
  <si>
    <t>613-237-3600</t>
  </si>
  <si>
    <t>x6305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</si>
</sst>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0.0\ %"/>
    <numFmt numFmtId="166" formatCode="0.00\ %"/>
    <numFmt numFmtId="167" formatCode="0.0%"/>
    <numFmt numFmtId="168" formatCode="&quot;$&quot;#,##0"/>
    <numFmt numFmtId="169" formatCode="[$-409]mmm\-yy;@"/>
  </numFmts>
  <fonts count="40" x14ac:knownFonts="1">
    <font>
      <sz val="10"/>
      <name val="Arial"/>
    </font>
    <font>
      <sz val="10"/>
      <name val="Arial"/>
      <family val="2"/>
    </font>
    <font>
      <sz val="8"/>
      <name val="Arial"/>
      <family val="2"/>
    </font>
    <font>
      <b/>
      <sz val="10"/>
      <name val="Arial Narrow"/>
      <family val="2"/>
    </font>
    <font>
      <b/>
      <sz val="11"/>
      <name val="Arial Narrow"/>
      <family val="2"/>
    </font>
    <font>
      <sz val="10"/>
      <name val="Arial Narrow"/>
      <family val="2"/>
    </font>
    <font>
      <sz val="11"/>
      <name val="Arial Narrow"/>
      <family val="2"/>
    </font>
    <font>
      <b/>
      <sz val="16"/>
      <name val="Arial Narrow"/>
      <family val="2"/>
    </font>
    <font>
      <sz val="16"/>
      <name val="Arial"/>
      <family val="2"/>
    </font>
    <font>
      <b/>
      <sz val="10"/>
      <name val="Arial Black"/>
      <family val="2"/>
    </font>
    <font>
      <sz val="10"/>
      <name val="Arial Black"/>
      <family val="2"/>
    </font>
    <font>
      <sz val="10"/>
      <name val="Arial"/>
      <family val="2"/>
    </font>
    <font>
      <b/>
      <sz val="10"/>
      <name val="Arial"/>
      <family val="2"/>
    </font>
    <font>
      <sz val="11"/>
      <color indexed="22"/>
      <name val="Arial Narrow"/>
      <family val="2"/>
    </font>
    <font>
      <u/>
      <sz val="10"/>
      <color indexed="12"/>
      <name val="Arial"/>
      <family val="2"/>
    </font>
    <font>
      <sz val="12"/>
      <name val="Arial"/>
      <family val="2"/>
    </font>
    <font>
      <b/>
      <sz val="12"/>
      <color indexed="10"/>
      <name val="Arial Narrow"/>
      <family val="2"/>
    </font>
    <font>
      <sz val="12"/>
      <name val="Arial Narrow"/>
      <family val="2"/>
    </font>
    <font>
      <b/>
      <sz val="14"/>
      <name val="Arial Narrow"/>
      <family val="2"/>
    </font>
    <font>
      <sz val="14"/>
      <name val="Arial"/>
      <family val="2"/>
    </font>
    <font>
      <sz val="14"/>
      <name val="Arial Narrow"/>
      <family val="2"/>
    </font>
    <font>
      <b/>
      <sz val="12"/>
      <name val="Arial"/>
      <family val="2"/>
    </font>
    <font>
      <b/>
      <sz val="14"/>
      <name val="Arial"/>
      <family val="2"/>
    </font>
    <font>
      <sz val="12"/>
      <name val="Arial"/>
      <family val="2"/>
    </font>
    <font>
      <b/>
      <i/>
      <sz val="10"/>
      <name val="Arial Narrow"/>
      <family val="2"/>
    </font>
    <font>
      <b/>
      <i/>
      <sz val="14"/>
      <name val="Arial Narrow"/>
      <family val="2"/>
    </font>
    <font>
      <b/>
      <sz val="16"/>
      <name val="Arial"/>
      <family val="2"/>
    </font>
    <font>
      <b/>
      <sz val="12"/>
      <name val="Arial Narrow"/>
      <family val="2"/>
    </font>
    <font>
      <sz val="10"/>
      <color indexed="9"/>
      <name val="Arial"/>
      <family val="2"/>
    </font>
    <font>
      <sz val="8"/>
      <color indexed="9"/>
      <name val="Arial"/>
      <family val="2"/>
    </font>
    <font>
      <sz val="10"/>
      <name val="Arial"/>
      <family val="2"/>
    </font>
    <font>
      <b/>
      <i/>
      <sz val="10"/>
      <name val="Arial"/>
      <family val="2"/>
    </font>
    <font>
      <b/>
      <sz val="10"/>
      <color indexed="9"/>
      <name val="Arial Narrow"/>
      <family val="2"/>
    </font>
    <font>
      <sz val="10"/>
      <color indexed="9"/>
      <name val="Arial"/>
      <family val="2"/>
    </font>
    <font>
      <sz val="11"/>
      <color indexed="9"/>
      <name val="Arial Narrow"/>
      <family val="2"/>
    </font>
    <font>
      <b/>
      <sz val="11"/>
      <color indexed="9"/>
      <name val="Arial Narrow"/>
      <family val="2"/>
    </font>
    <font>
      <sz val="14"/>
      <name val="Arial Black"/>
      <family val="2"/>
    </font>
    <font>
      <b/>
      <sz val="14"/>
      <name val="Arial Black"/>
      <family val="2"/>
    </font>
    <font>
      <sz val="12"/>
      <color indexed="9"/>
      <name val="Arial Narrow"/>
      <family val="2"/>
    </font>
    <font>
      <b/>
      <u/>
      <sz val="12"/>
      <name val="Arial Narrow"/>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79998168889431442"/>
        <bgColor indexed="64"/>
      </patternFill>
    </fill>
  </fills>
  <borders count="31">
    <border>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232">
    <xf numFmtId="0" fontId="0" fillId="0" borderId="0" xfId="0"/>
    <xf numFmtId="0" fontId="0" fillId="0" borderId="1" xfId="0" applyBorder="1"/>
    <xf numFmtId="0" fontId="0" fillId="0" borderId="0" xfId="0" applyBorder="1"/>
    <xf numFmtId="0" fontId="10" fillId="0" borderId="0" xfId="0" applyFont="1" applyAlignment="1">
      <alignment vertical="top"/>
    </xf>
    <xf numFmtId="0" fontId="0" fillId="0" borderId="9" xfId="0" applyBorder="1"/>
    <xf numFmtId="164" fontId="0" fillId="0" borderId="9" xfId="0" applyNumberFormat="1" applyBorder="1"/>
    <xf numFmtId="164" fontId="0" fillId="0" borderId="0" xfId="0" applyNumberFormat="1" applyBorder="1"/>
    <xf numFmtId="0" fontId="0" fillId="0" borderId="0" xfId="0" applyAlignment="1">
      <alignment horizontal="center"/>
    </xf>
    <xf numFmtId="0" fontId="5" fillId="0" borderId="0" xfId="0" applyFont="1" applyFill="1" applyBorder="1" applyAlignment="1">
      <alignment horizontal="right"/>
    </xf>
    <xf numFmtId="0" fontId="5" fillId="0" borderId="11" xfId="0" applyFont="1" applyFill="1" applyBorder="1"/>
    <xf numFmtId="0" fontId="3" fillId="0" borderId="0" xfId="0" applyFont="1" applyBorder="1" applyAlignment="1">
      <alignment horizontal="left"/>
    </xf>
    <xf numFmtId="0" fontId="0" fillId="0" borderId="0" xfId="0" applyBorder="1" applyAlignment="1">
      <alignment horizontal="left"/>
    </xf>
    <xf numFmtId="16" fontId="0" fillId="0" borderId="0" xfId="0" applyNumberFormat="1"/>
    <xf numFmtId="0" fontId="10" fillId="0" borderId="0" xfId="0" applyFont="1" applyAlignment="1">
      <alignment horizontal="center" vertical="top"/>
    </xf>
    <xf numFmtId="166" fontId="0" fillId="0" borderId="0" xfId="0" applyNumberFormat="1" applyAlignment="1">
      <alignment horizontal="center"/>
    </xf>
    <xf numFmtId="166" fontId="10" fillId="0" borderId="0" xfId="0" applyNumberFormat="1" applyFont="1" applyAlignment="1">
      <alignment horizontal="center" vertical="top"/>
    </xf>
    <xf numFmtId="0" fontId="8" fillId="0" borderId="0" xfId="0" applyFont="1" applyBorder="1" applyAlignment="1"/>
    <xf numFmtId="49" fontId="3" fillId="0" borderId="0" xfId="0" applyNumberFormat="1" applyFont="1" applyBorder="1" applyAlignment="1">
      <alignment horizontal="left"/>
    </xf>
    <xf numFmtId="0" fontId="4" fillId="0" borderId="0" xfId="0" applyFont="1" applyBorder="1" applyAlignment="1">
      <alignment horizontal="center"/>
    </xf>
    <xf numFmtId="164" fontId="9" fillId="0" borderId="0" xfId="0" applyNumberFormat="1" applyFont="1" applyBorder="1" applyAlignment="1">
      <alignment horizontal="center" vertical="top"/>
    </xf>
    <xf numFmtId="164" fontId="0" fillId="0" borderId="0" xfId="0" applyNumberFormat="1" applyBorder="1" applyProtection="1">
      <protection hidden="1"/>
    </xf>
    <xf numFmtId="164" fontId="10" fillId="0" borderId="0" xfId="0" applyNumberFormat="1" applyFont="1" applyBorder="1" applyAlignment="1">
      <alignment vertical="top"/>
    </xf>
    <xf numFmtId="0" fontId="6" fillId="0" borderId="0" xfId="0" applyFont="1" applyBorder="1" applyAlignment="1">
      <alignment horizontal="left"/>
    </xf>
    <xf numFmtId="165" fontId="6" fillId="0" borderId="0" xfId="2" applyNumberFormat="1" applyFont="1" applyBorder="1" applyAlignment="1">
      <alignment horizontal="center"/>
    </xf>
    <xf numFmtId="0" fontId="6" fillId="0" borderId="0" xfId="0" applyFont="1" applyBorder="1" applyAlignment="1">
      <alignment horizontal="left" vertical="top"/>
    </xf>
    <xf numFmtId="0" fontId="3" fillId="0" borderId="0" xfId="0" applyFont="1" applyBorder="1" applyAlignment="1">
      <alignment horizontal="right" indent="1"/>
    </xf>
    <xf numFmtId="165" fontId="13" fillId="0" borderId="0" xfId="2" applyNumberFormat="1" applyFont="1" applyBorder="1" applyAlignment="1">
      <alignment horizontal="center"/>
    </xf>
    <xf numFmtId="0" fontId="13" fillId="0" borderId="0" xfId="0" applyFont="1" applyFill="1" applyBorder="1" applyAlignment="1">
      <alignment horizontal="left"/>
    </xf>
    <xf numFmtId="165" fontId="13" fillId="0" borderId="0" xfId="2" applyNumberFormat="1" applyFont="1" applyFill="1" applyBorder="1" applyAlignment="1">
      <alignment horizontal="center"/>
    </xf>
    <xf numFmtId="0" fontId="21" fillId="0" borderId="0" xfId="0" applyFont="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0" fontId="16" fillId="0" borderId="0" xfId="0" applyFont="1" applyBorder="1" applyAlignment="1">
      <alignment horizontal="left"/>
    </xf>
    <xf numFmtId="0" fontId="17" fillId="0" borderId="0" xfId="0" applyFont="1" applyBorder="1"/>
    <xf numFmtId="0" fontId="15" fillId="0" borderId="0" xfId="0" applyFont="1" applyBorder="1"/>
    <xf numFmtId="0" fontId="16" fillId="0" borderId="0" xfId="0" applyFont="1" applyBorder="1"/>
    <xf numFmtId="0" fontId="16" fillId="0" borderId="0" xfId="0" applyFont="1" applyBorder="1" applyAlignment="1">
      <alignment horizontal="right" indent="1"/>
    </xf>
    <xf numFmtId="0" fontId="5" fillId="0" borderId="0" xfId="0" applyFont="1" applyFill="1" applyBorder="1" applyAlignment="1">
      <alignment horizontal="left"/>
    </xf>
    <xf numFmtId="16" fontId="23" fillId="0" borderId="0" xfId="0" applyNumberFormat="1" applyFont="1"/>
    <xf numFmtId="0" fontId="23" fillId="0" borderId="0" xfId="0" applyFont="1"/>
    <xf numFmtId="0" fontId="12" fillId="0" borderId="0" xfId="0" applyFont="1" applyAlignment="1">
      <alignment horizontal="center"/>
    </xf>
    <xf numFmtId="0" fontId="15" fillId="0" borderId="0" xfId="0" applyFont="1"/>
    <xf numFmtId="0" fontId="3" fillId="0" borderId="0" xfId="0" applyFont="1" applyFill="1" applyBorder="1" applyAlignment="1">
      <alignment horizontal="center" vertical="top"/>
    </xf>
    <xf numFmtId="0" fontId="0" fillId="0" borderId="20" xfId="0" applyBorder="1"/>
    <xf numFmtId="0" fontId="25" fillId="0" borderId="0" xfId="0" applyFont="1"/>
    <xf numFmtId="0" fontId="22" fillId="0" borderId="0" xfId="0" applyFont="1" applyAlignment="1">
      <alignment horizontal="center" vertical="center"/>
    </xf>
    <xf numFmtId="0" fontId="26" fillId="0" borderId="0" xfId="0" applyFont="1" applyAlignment="1">
      <alignment horizontal="center" vertical="center"/>
    </xf>
    <xf numFmtId="0" fontId="12" fillId="0" borderId="0" xfId="0" applyFont="1" applyFill="1" applyBorder="1"/>
    <xf numFmtId="0" fontId="3" fillId="2" borderId="10" xfId="0" applyFont="1" applyFill="1" applyBorder="1" applyAlignment="1" applyProtection="1">
      <alignment horizontal="center" vertical="top"/>
      <protection locked="0"/>
    </xf>
    <xf numFmtId="0" fontId="27" fillId="0" borderId="16" xfId="0" applyFont="1" applyBorder="1" applyAlignment="1" applyProtection="1">
      <alignment horizontal="left"/>
      <protection locked="0"/>
    </xf>
    <xf numFmtId="0" fontId="27" fillId="0" borderId="1" xfId="0" applyFont="1" applyBorder="1" applyAlignment="1">
      <alignment horizontal="left"/>
    </xf>
    <xf numFmtId="0" fontId="28" fillId="0" borderId="1" xfId="0" applyFont="1" applyBorder="1"/>
    <xf numFmtId="0" fontId="29" fillId="0" borderId="1" xfId="0" applyFont="1" applyBorder="1" applyAlignment="1" applyProtection="1">
      <alignment horizontal="center"/>
      <protection locked="0"/>
    </xf>
    <xf numFmtId="0" fontId="12" fillId="0" borderId="0" xfId="0" applyFont="1" applyAlignment="1">
      <alignment horizontal="left"/>
    </xf>
    <xf numFmtId="0" fontId="0" fillId="0" borderId="0" xfId="0" applyAlignment="1">
      <alignment wrapText="1"/>
    </xf>
    <xf numFmtId="0" fontId="12" fillId="0" borderId="0" xfId="0" applyFont="1" applyAlignment="1">
      <alignment horizontal="center" vertical="center"/>
    </xf>
    <xf numFmtId="0" fontId="30" fillId="0" borderId="0" xfId="0" applyFont="1" applyAlignment="1">
      <alignment horizontal="left"/>
    </xf>
    <xf numFmtId="0" fontId="0" fillId="0" borderId="0" xfId="0" applyAlignment="1">
      <alignment horizontal="left"/>
    </xf>
    <xf numFmtId="0" fontId="0" fillId="0" borderId="0" xfId="0" applyAlignment="1">
      <alignment horizontal="left" indent="2"/>
    </xf>
    <xf numFmtId="0" fontId="28" fillId="0" borderId="1" xfId="0" applyFont="1" applyBorder="1" applyProtection="1">
      <protection locked="0"/>
    </xf>
    <xf numFmtId="0" fontId="27" fillId="0" borderId="1" xfId="0" applyFont="1" applyBorder="1" applyAlignment="1">
      <alignment horizontal="left" indent="1"/>
    </xf>
    <xf numFmtId="0" fontId="11" fillId="0" borderId="0" xfId="0" applyFont="1"/>
    <xf numFmtId="0" fontId="5" fillId="0" borderId="18" xfId="0" applyFont="1" applyBorder="1" applyAlignment="1" applyProtection="1">
      <alignment horizontal="center"/>
      <protection locked="0"/>
    </xf>
    <xf numFmtId="0" fontId="1" fillId="0" borderId="0" xfId="0" applyFont="1"/>
    <xf numFmtId="16" fontId="1" fillId="0" borderId="0" xfId="0" applyNumberFormat="1" applyFont="1"/>
    <xf numFmtId="0" fontId="32" fillId="3" borderId="0" xfId="0" applyFont="1" applyFill="1" applyBorder="1" applyAlignment="1">
      <alignment horizontal="left" wrapText="1"/>
    </xf>
    <xf numFmtId="0" fontId="32" fillId="3" borderId="0" xfId="0" applyFont="1" applyFill="1" applyBorder="1" applyAlignment="1">
      <alignment horizontal="center" wrapText="1"/>
    </xf>
    <xf numFmtId="0" fontId="32" fillId="3" borderId="0" xfId="0" applyFont="1" applyFill="1" applyBorder="1" applyAlignment="1">
      <alignment horizontal="center"/>
    </xf>
    <xf numFmtId="15" fontId="33" fillId="3" borderId="0" xfId="0" applyNumberFormat="1" applyFont="1" applyFill="1"/>
    <xf numFmtId="0" fontId="34" fillId="3" borderId="0" xfId="0" applyFont="1" applyFill="1" applyBorder="1" applyAlignment="1">
      <alignment horizontal="left"/>
    </xf>
    <xf numFmtId="165" fontId="34" fillId="3" borderId="0" xfId="2" applyNumberFormat="1" applyFont="1" applyFill="1" applyBorder="1" applyAlignment="1">
      <alignment horizontal="center"/>
    </xf>
    <xf numFmtId="0" fontId="33" fillId="3" borderId="0" xfId="0" applyFont="1" applyFill="1"/>
    <xf numFmtId="22" fontId="33" fillId="3" borderId="0" xfId="0" applyNumberFormat="1" applyFont="1" applyFill="1"/>
    <xf numFmtId="0" fontId="35" fillId="3" borderId="0" xfId="0" applyFont="1" applyFill="1" applyBorder="1" applyAlignment="1">
      <alignment horizontal="left"/>
    </xf>
    <xf numFmtId="0" fontId="33" fillId="3" borderId="0" xfId="0" applyFont="1" applyFill="1" applyAlignment="1">
      <alignment horizontal="left"/>
    </xf>
    <xf numFmtId="0" fontId="17" fillId="0" borderId="0" xfId="0" applyFont="1"/>
    <xf numFmtId="16" fontId="17" fillId="0" borderId="0" xfId="0" applyNumberFormat="1" applyFont="1"/>
    <xf numFmtId="0" fontId="27" fillId="0" borderId="0" xfId="0" applyFont="1"/>
    <xf numFmtId="0" fontId="1" fillId="0" borderId="11" xfId="0" applyFont="1" applyBorder="1"/>
    <xf numFmtId="0" fontId="20" fillId="0" borderId="0" xfId="0" applyFont="1"/>
    <xf numFmtId="0" fontId="18" fillId="0" borderId="0" xfId="0" applyFont="1" applyBorder="1" applyAlignment="1">
      <alignment horizontal="left"/>
    </xf>
    <xf numFmtId="0" fontId="19" fillId="0" borderId="0" xfId="0" applyFont="1" applyBorder="1" applyAlignment="1"/>
    <xf numFmtId="0" fontId="18" fillId="0" borderId="18" xfId="0" applyFont="1" applyFill="1" applyBorder="1" applyAlignment="1" applyProtection="1">
      <alignment horizontal="left"/>
      <protection locked="0"/>
    </xf>
    <xf numFmtId="0" fontId="20" fillId="0" borderId="2" xfId="0" applyFont="1" applyFill="1" applyBorder="1" applyAlignment="1">
      <alignment horizontal="right"/>
    </xf>
    <xf numFmtId="0" fontId="18" fillId="0" borderId="2" xfId="0" applyFont="1" applyFill="1" applyBorder="1" applyAlignment="1" applyProtection="1">
      <alignment horizontal="left"/>
      <protection locked="0"/>
    </xf>
    <xf numFmtId="0" fontId="20" fillId="0" borderId="0" xfId="0" applyFont="1" applyBorder="1"/>
    <xf numFmtId="49" fontId="18" fillId="0" borderId="18" xfId="0" applyNumberFormat="1" applyFont="1" applyFill="1" applyBorder="1" applyAlignment="1" applyProtection="1">
      <alignment horizontal="left"/>
      <protection locked="0"/>
    </xf>
    <xf numFmtId="0" fontId="20" fillId="0" borderId="0" xfId="0" applyFont="1" applyFill="1" applyBorder="1" applyAlignment="1">
      <alignment horizontal="right"/>
    </xf>
    <xf numFmtId="0" fontId="19" fillId="0" borderId="0" xfId="0" applyFont="1" applyBorder="1" applyAlignment="1">
      <alignment horizontal="left"/>
    </xf>
    <xf numFmtId="0" fontId="19" fillId="0" borderId="0" xfId="0" applyFont="1" applyBorder="1"/>
    <xf numFmtId="0" fontId="18" fillId="0" borderId="0" xfId="0" applyFont="1" applyFill="1" applyBorder="1" applyAlignment="1" applyProtection="1">
      <alignment horizontal="left"/>
      <protection locked="0"/>
    </xf>
    <xf numFmtId="0" fontId="20" fillId="0" borderId="4" xfId="0" applyFont="1" applyFill="1" applyBorder="1" applyAlignment="1">
      <alignment horizontal="right"/>
    </xf>
    <xf numFmtId="0" fontId="18" fillId="0" borderId="4" xfId="0" applyFont="1" applyFill="1" applyBorder="1" applyAlignment="1" applyProtection="1">
      <alignment horizontal="left"/>
      <protection locked="0"/>
    </xf>
    <xf numFmtId="164" fontId="15" fillId="0" borderId="10" xfId="0" applyNumberFormat="1" applyFont="1" applyBorder="1"/>
    <xf numFmtId="0" fontId="15" fillId="0" borderId="18" xfId="0" applyFont="1" applyBorder="1"/>
    <xf numFmtId="164" fontId="15" fillId="0" borderId="3" xfId="0" applyNumberFormat="1" applyFont="1" applyBorder="1"/>
    <xf numFmtId="164" fontId="15" fillId="0" borderId="8" xfId="0" applyNumberFormat="1" applyFont="1" applyBorder="1"/>
    <xf numFmtId="0" fontId="18" fillId="0" borderId="8" xfId="0" applyFont="1" applyBorder="1" applyAlignment="1">
      <alignment horizontal="center"/>
    </xf>
    <xf numFmtId="0" fontId="18" fillId="0" borderId="5" xfId="0" applyFont="1" applyBorder="1" applyAlignment="1">
      <alignment horizontal="center"/>
    </xf>
    <xf numFmtId="0" fontId="36" fillId="2" borderId="26" xfId="0" applyFont="1" applyFill="1" applyBorder="1" applyAlignment="1">
      <alignment horizontal="left" vertical="center" indent="1"/>
    </xf>
    <xf numFmtId="0" fontId="37" fillId="2" borderId="24" xfId="0" applyFont="1" applyFill="1" applyBorder="1" applyAlignment="1">
      <alignment vertical="top"/>
    </xf>
    <xf numFmtId="0" fontId="36" fillId="2" borderId="9" xfId="0" applyFont="1" applyFill="1" applyBorder="1" applyAlignment="1">
      <alignment vertical="top"/>
    </xf>
    <xf numFmtId="0" fontId="36" fillId="2" borderId="25" xfId="0" applyFont="1" applyFill="1" applyBorder="1" applyAlignment="1">
      <alignment vertical="top"/>
    </xf>
    <xf numFmtId="164" fontId="37" fillId="0" borderId="10" xfId="0" applyNumberFormat="1" applyFont="1" applyBorder="1" applyAlignment="1">
      <alignment horizontal="center" vertical="top"/>
    </xf>
    <xf numFmtId="3" fontId="18" fillId="0" borderId="3" xfId="0" applyNumberFormat="1" applyFont="1" applyBorder="1" applyAlignment="1">
      <alignment horizontal="center" vertical="top"/>
    </xf>
    <xf numFmtId="164" fontId="37" fillId="0" borderId="3" xfId="0" applyNumberFormat="1" applyFont="1" applyBorder="1" applyAlignment="1">
      <alignment horizontal="center" vertical="top"/>
    </xf>
    <xf numFmtId="0" fontId="22" fillId="4" borderId="10" xfId="0" applyFont="1" applyFill="1" applyBorder="1" applyAlignment="1" applyProtection="1">
      <alignment horizontal="center"/>
      <protection locked="0"/>
    </xf>
    <xf numFmtId="0" fontId="20" fillId="0" borderId="6" xfId="0" applyFont="1" applyBorder="1"/>
    <xf numFmtId="0" fontId="19" fillId="0" borderId="2" xfId="0" applyFont="1" applyBorder="1"/>
    <xf numFmtId="0" fontId="20" fillId="0" borderId="2" xfId="0" applyFont="1" applyBorder="1"/>
    <xf numFmtId="0" fontId="19" fillId="0" borderId="3" xfId="0" applyFont="1" applyBorder="1"/>
    <xf numFmtId="164" fontId="19" fillId="0" borderId="10" xfId="0" applyNumberFormat="1" applyFont="1" applyBorder="1"/>
    <xf numFmtId="3" fontId="20" fillId="0" borderId="3" xfId="0" applyNumberFormat="1" applyFont="1" applyBorder="1" applyAlignment="1">
      <alignment horizontal="center"/>
    </xf>
    <xf numFmtId="164" fontId="19" fillId="0" borderId="3" xfId="0" applyNumberFormat="1" applyFont="1" applyBorder="1" applyProtection="1">
      <protection hidden="1"/>
    </xf>
    <xf numFmtId="0" fontId="20" fillId="0" borderId="2" xfId="0" applyFont="1" applyBorder="1" applyAlignment="1">
      <alignment vertical="center"/>
    </xf>
    <xf numFmtId="0" fontId="19" fillId="0" borderId="2" xfId="0" applyFont="1" applyBorder="1" applyAlignment="1">
      <alignment vertical="center"/>
    </xf>
    <xf numFmtId="0" fontId="19" fillId="0" borderId="0" xfId="0" applyFont="1"/>
    <xf numFmtId="0" fontId="20" fillId="0" borderId="6" xfId="0" applyFont="1" applyFill="1" applyBorder="1"/>
    <xf numFmtId="0" fontId="19" fillId="0" borderId="2" xfId="0" applyFont="1" applyFill="1" applyBorder="1"/>
    <xf numFmtId="0" fontId="19" fillId="0" borderId="3" xfId="0" applyFont="1" applyFill="1" applyBorder="1"/>
    <xf numFmtId="164" fontId="19" fillId="0" borderId="10" xfId="0" applyNumberFormat="1" applyFont="1" applyFill="1" applyBorder="1"/>
    <xf numFmtId="0" fontId="36" fillId="2" borderId="24" xfId="0" applyFont="1" applyFill="1" applyBorder="1" applyAlignment="1">
      <alignment horizontal="left" vertical="center" indent="1"/>
    </xf>
    <xf numFmtId="164" fontId="36" fillId="0" borderId="10" xfId="0" applyNumberFormat="1" applyFont="1" applyBorder="1" applyAlignment="1">
      <alignment vertical="top"/>
    </xf>
    <xf numFmtId="3" fontId="20" fillId="0" borderId="3" xfId="0" applyNumberFormat="1" applyFont="1" applyBorder="1" applyAlignment="1">
      <alignment horizontal="center" vertical="top"/>
    </xf>
    <xf numFmtId="164" fontId="36" fillId="0" borderId="3" xfId="0" applyNumberFormat="1" applyFont="1" applyBorder="1" applyAlignment="1">
      <alignment vertical="top"/>
    </xf>
    <xf numFmtId="0" fontId="22" fillId="0" borderId="21" xfId="0" applyFont="1" applyFill="1" applyBorder="1" applyAlignment="1" applyProtection="1">
      <alignment horizontal="center"/>
      <protection locked="0"/>
    </xf>
    <xf numFmtId="0" fontId="18" fillId="0" borderId="22" xfId="0" applyFont="1" applyBorder="1"/>
    <xf numFmtId="0" fontId="19" fillId="0" borderId="18" xfId="0" applyFont="1" applyBorder="1"/>
    <xf numFmtId="0" fontId="19" fillId="0" borderId="23" xfId="0" applyFont="1" applyBorder="1"/>
    <xf numFmtId="164" fontId="19" fillId="0" borderId="3" xfId="0" applyNumberFormat="1" applyFont="1" applyBorder="1"/>
    <xf numFmtId="0" fontId="20" fillId="0" borderId="2" xfId="0" applyFont="1" applyFill="1" applyBorder="1"/>
    <xf numFmtId="0" fontId="22" fillId="4" borderId="8" xfId="0" applyFont="1" applyFill="1" applyBorder="1" applyAlignment="1" applyProtection="1">
      <alignment horizontal="center"/>
      <protection locked="0"/>
    </xf>
    <xf numFmtId="0" fontId="19" fillId="0" borderId="4" xfId="0" applyFont="1" applyBorder="1"/>
    <xf numFmtId="0" fontId="19" fillId="0" borderId="5" xfId="0" applyFont="1" applyBorder="1"/>
    <xf numFmtId="164" fontId="19" fillId="0" borderId="8" xfId="0" applyNumberFormat="1" applyFont="1" applyBorder="1"/>
    <xf numFmtId="164" fontId="36" fillId="0" borderId="8" xfId="0" applyNumberFormat="1" applyFont="1" applyBorder="1" applyAlignment="1">
      <alignment vertical="top"/>
    </xf>
    <xf numFmtId="3" fontId="20" fillId="0" borderId="5" xfId="0" applyNumberFormat="1" applyFont="1" applyBorder="1" applyAlignment="1">
      <alignment horizontal="center" vertical="top"/>
    </xf>
    <xf numFmtId="164" fontId="36" fillId="0" borderId="5" xfId="0" applyNumberFormat="1" applyFont="1" applyBorder="1" applyAlignment="1">
      <alignment vertical="top"/>
    </xf>
    <xf numFmtId="0" fontId="22" fillId="4" borderId="21" xfId="0" applyFont="1" applyFill="1" applyBorder="1" applyAlignment="1" applyProtection="1">
      <alignment horizontal="center"/>
      <protection locked="0"/>
    </xf>
    <xf numFmtId="0" fontId="20" fillId="0" borderId="30" xfId="0" applyFont="1" applyBorder="1"/>
    <xf numFmtId="0" fontId="20" fillId="0" borderId="22" xfId="0" applyFont="1" applyBorder="1"/>
    <xf numFmtId="0" fontId="20" fillId="0" borderId="18" xfId="0" applyFont="1" applyBorder="1"/>
    <xf numFmtId="0" fontId="37" fillId="2" borderId="9" xfId="0" applyFont="1" applyFill="1" applyBorder="1" applyAlignment="1">
      <alignment vertical="top"/>
    </xf>
    <xf numFmtId="3" fontId="20" fillId="0" borderId="10" xfId="0" applyNumberFormat="1" applyFont="1" applyBorder="1" applyAlignment="1">
      <alignment horizontal="center"/>
    </xf>
    <xf numFmtId="164" fontId="19" fillId="0" borderId="10" xfId="0" applyNumberFormat="1" applyFont="1" applyBorder="1" applyProtection="1">
      <protection hidden="1"/>
    </xf>
    <xf numFmtId="0" fontId="27" fillId="0" borderId="4" xfId="0" applyFont="1" applyBorder="1" applyAlignment="1">
      <alignment horizontal="center" vertical="justify" wrapText="1"/>
    </xf>
    <xf numFmtId="0" fontId="15" fillId="0" borderId="7" xfId="0" applyFont="1" applyBorder="1"/>
    <xf numFmtId="0" fontId="17" fillId="0" borderId="5" xfId="0" applyFont="1" applyBorder="1" applyAlignment="1">
      <alignment horizontal="right" indent="1"/>
    </xf>
    <xf numFmtId="0" fontId="21" fillId="0" borderId="0" xfId="0" applyFont="1" applyBorder="1" applyAlignment="1">
      <alignment horizontal="center" vertical="justify"/>
    </xf>
    <xf numFmtId="0" fontId="15" fillId="0" borderId="6" xfId="0" applyFont="1" applyBorder="1"/>
    <xf numFmtId="0" fontId="17" fillId="0" borderId="2" xfId="0" applyFont="1" applyBorder="1" applyAlignment="1">
      <alignment horizontal="right" indent="1"/>
    </xf>
    <xf numFmtId="0" fontId="27" fillId="0" borderId="0" xfId="0" applyFont="1" applyFill="1" applyBorder="1" applyAlignment="1">
      <alignment horizontal="center" vertical="top"/>
    </xf>
    <xf numFmtId="0" fontId="17" fillId="0" borderId="12" xfId="0" applyFont="1" applyBorder="1" applyAlignment="1">
      <alignment horizontal="right" indent="1"/>
    </xf>
    <xf numFmtId="168" fontId="27" fillId="0" borderId="12" xfId="0" applyNumberFormat="1" applyFont="1" applyBorder="1" applyAlignment="1">
      <alignment horizontal="center"/>
    </xf>
    <xf numFmtId="164" fontId="15" fillId="0" borderId="13" xfId="0" applyNumberFormat="1" applyFont="1" applyBorder="1"/>
    <xf numFmtId="0" fontId="17" fillId="0" borderId="0" xfId="0" applyFont="1" applyFill="1" applyBorder="1" applyAlignment="1">
      <alignment horizontal="left"/>
    </xf>
    <xf numFmtId="0" fontId="17" fillId="0" borderId="2" xfId="0" applyFont="1" applyBorder="1" applyAlignment="1">
      <alignment horizontal="center"/>
    </xf>
    <xf numFmtId="0" fontId="15" fillId="0" borderId="11" xfId="0" applyFont="1" applyBorder="1"/>
    <xf numFmtId="164" fontId="15" fillId="0" borderId="13" xfId="0" applyNumberFormat="1" applyFont="1" applyFill="1" applyBorder="1"/>
    <xf numFmtId="0" fontId="15" fillId="0" borderId="10" xfId="0" applyFont="1" applyBorder="1"/>
    <xf numFmtId="0" fontId="17" fillId="0" borderId="10" xfId="0" applyFont="1" applyBorder="1" applyAlignment="1">
      <alignment horizontal="right" indent="1"/>
    </xf>
    <xf numFmtId="9" fontId="38" fillId="0" borderId="10" xfId="0" applyNumberFormat="1" applyFont="1" applyBorder="1" applyAlignment="1">
      <alignment horizontal="center"/>
    </xf>
    <xf numFmtId="0" fontId="27" fillId="0" borderId="12" xfId="0" applyFont="1" applyBorder="1" applyAlignment="1">
      <alignment horizontal="right" indent="1"/>
    </xf>
    <xf numFmtId="0" fontId="27" fillId="0" borderId="2" xfId="0" applyFont="1" applyBorder="1" applyAlignment="1">
      <alignment horizontal="right" indent="1"/>
    </xf>
    <xf numFmtId="167" fontId="27" fillId="0" borderId="12" xfId="0" applyNumberFormat="1" applyFont="1" applyBorder="1" applyAlignment="1">
      <alignment horizontal="center"/>
    </xf>
    <xf numFmtId="167" fontId="17" fillId="0" borderId="2" xfId="0" applyNumberFormat="1" applyFont="1" applyBorder="1" applyAlignment="1">
      <alignment horizontal="right" indent="1"/>
    </xf>
    <xf numFmtId="9" fontId="27" fillId="0" borderId="12" xfId="0" applyNumberFormat="1" applyFont="1" applyBorder="1" applyAlignment="1">
      <alignment horizontal="center"/>
    </xf>
    <xf numFmtId="0" fontId="17" fillId="0" borderId="10" xfId="0" applyFont="1" applyFill="1" applyBorder="1" applyAlignment="1">
      <alignment horizontal="center"/>
    </xf>
    <xf numFmtId="0" fontId="27" fillId="0" borderId="3" xfId="0" applyFont="1" applyBorder="1" applyAlignment="1">
      <alignment horizontal="right" indent="1"/>
    </xf>
    <xf numFmtId="0" fontId="15" fillId="0" borderId="1" xfId="0" applyFont="1" applyBorder="1"/>
    <xf numFmtId="0" fontId="27" fillId="0" borderId="0" xfId="0" applyFont="1" applyBorder="1" applyAlignment="1">
      <alignment horizontal="right" indent="1"/>
    </xf>
    <xf numFmtId="164" fontId="15" fillId="0" borderId="0" xfId="0" applyNumberFormat="1" applyFont="1" applyBorder="1"/>
    <xf numFmtId="0" fontId="27" fillId="0" borderId="19" xfId="0" applyFont="1" applyBorder="1" applyAlignment="1"/>
    <xf numFmtId="0" fontId="15" fillId="0" borderId="16" xfId="0" applyFont="1" applyBorder="1"/>
    <xf numFmtId="0" fontId="16" fillId="0" borderId="16" xfId="0" applyFont="1" applyBorder="1" applyAlignment="1">
      <alignment horizontal="left" indent="1"/>
    </xf>
    <xf numFmtId="0" fontId="27" fillId="0" borderId="16" xfId="0" applyFont="1" applyBorder="1" applyAlignment="1" applyProtection="1">
      <alignment horizontal="left" indent="1"/>
      <protection locked="0"/>
    </xf>
    <xf numFmtId="0" fontId="17" fillId="0" borderId="16" xfId="0" applyFont="1" applyBorder="1"/>
    <xf numFmtId="0" fontId="39" fillId="0" borderId="16" xfId="1" applyFont="1" applyBorder="1" applyAlignment="1" applyProtection="1">
      <alignment horizontal="left"/>
    </xf>
    <xf numFmtId="0" fontId="27" fillId="0" borderId="16" xfId="0" applyFont="1" applyBorder="1" applyAlignment="1" applyProtection="1">
      <alignment horizontal="right" indent="1"/>
      <protection locked="0"/>
    </xf>
    <xf numFmtId="0" fontId="27" fillId="0" borderId="16" xfId="0" applyFont="1" applyBorder="1" applyAlignment="1" applyProtection="1">
      <alignment horizontal="right"/>
      <protection locked="0"/>
    </xf>
    <xf numFmtId="164" fontId="15" fillId="0" borderId="14" xfId="0" applyNumberFormat="1" applyFont="1" applyBorder="1"/>
    <xf numFmtId="0" fontId="27" fillId="0" borderId="17" xfId="0" applyFont="1" applyBorder="1"/>
    <xf numFmtId="0" fontId="17" fillId="0" borderId="1" xfId="0" applyFont="1" applyBorder="1"/>
    <xf numFmtId="0" fontId="39" fillId="0" borderId="1" xfId="1" applyFont="1" applyBorder="1" applyAlignment="1" applyProtection="1">
      <alignment horizontal="left" indent="1"/>
    </xf>
    <xf numFmtId="0" fontId="27" fillId="0" borderId="1" xfId="0" applyFont="1" applyBorder="1" applyAlignment="1" applyProtection="1">
      <alignment horizontal="right" indent="1"/>
      <protection locked="0"/>
    </xf>
    <xf numFmtId="0" fontId="27" fillId="0" borderId="1" xfId="0" applyFont="1" applyBorder="1" applyAlignment="1" applyProtection="1">
      <alignment horizontal="right"/>
      <protection locked="0"/>
    </xf>
    <xf numFmtId="164" fontId="15" fillId="0" borderId="15" xfId="0" applyNumberFormat="1" applyFont="1" applyBorder="1"/>
    <xf numFmtId="0" fontId="3" fillId="2" borderId="7" xfId="0" applyFont="1" applyFill="1" applyBorder="1"/>
    <xf numFmtId="0" fontId="1" fillId="2" borderId="4" xfId="0" applyFont="1" applyFill="1" applyBorder="1"/>
    <xf numFmtId="0" fontId="3" fillId="2" borderId="0" xfId="0" applyFont="1" applyFill="1" applyBorder="1" applyAlignment="1">
      <alignment horizontal="center" vertical="justify" wrapText="1"/>
    </xf>
    <xf numFmtId="0" fontId="3" fillId="0" borderId="11" xfId="0" applyFont="1" applyBorder="1"/>
    <xf numFmtId="0" fontId="1" fillId="0" borderId="0" xfId="0" applyFont="1" applyBorder="1"/>
    <xf numFmtId="0" fontId="12" fillId="0" borderId="0" xfId="0" applyFont="1" applyBorder="1" applyAlignment="1">
      <alignment horizontal="center" vertical="justify"/>
    </xf>
    <xf numFmtId="0" fontId="3" fillId="0" borderId="0" xfId="0" applyFont="1" applyFill="1" applyBorder="1" applyAlignment="1">
      <alignment horizontal="center"/>
    </xf>
    <xf numFmtId="0" fontId="1" fillId="0" borderId="0" xfId="0" applyFont="1" applyFill="1" applyBorder="1"/>
    <xf numFmtId="0" fontId="3" fillId="0" borderId="8" xfId="0" applyFont="1" applyFill="1" applyBorder="1" applyAlignment="1">
      <alignment horizontal="center" vertical="top"/>
    </xf>
    <xf numFmtId="0" fontId="12" fillId="0" borderId="13" xfId="0" applyFont="1" applyFill="1" applyBorder="1" applyAlignment="1">
      <alignment horizontal="center"/>
    </xf>
    <xf numFmtId="0" fontId="3" fillId="0" borderId="0" xfId="0" applyFont="1" applyBorder="1"/>
    <xf numFmtId="0" fontId="3" fillId="0" borderId="13" xfId="0" applyFont="1" applyFill="1" applyBorder="1" applyAlignment="1">
      <alignment horizontal="center"/>
    </xf>
    <xf numFmtId="0" fontId="1" fillId="0" borderId="13" xfId="0" applyFont="1" applyFill="1" applyBorder="1"/>
    <xf numFmtId="0" fontId="1" fillId="2" borderId="10" xfId="0" applyFont="1" applyFill="1" applyBorder="1" applyAlignment="1" applyProtection="1">
      <alignment horizontal="center"/>
      <protection locked="0"/>
    </xf>
    <xf numFmtId="0" fontId="1" fillId="0" borderId="1" xfId="0" applyFont="1" applyBorder="1"/>
    <xf numFmtId="0" fontId="14" fillId="0" borderId="1" xfId="1" applyFill="1" applyBorder="1" applyAlignment="1" applyProtection="1">
      <alignment horizontal="left" vertical="center" indent="1"/>
      <protection locked="0"/>
    </xf>
    <xf numFmtId="0" fontId="12" fillId="0" borderId="22" xfId="0" applyFont="1" applyBorder="1" applyAlignment="1">
      <alignment horizontal="left"/>
    </xf>
    <xf numFmtId="0" fontId="12" fillId="0" borderId="18" xfId="0" applyFont="1" applyBorder="1" applyAlignment="1">
      <alignment horizontal="left"/>
    </xf>
    <xf numFmtId="0" fontId="26" fillId="0" borderId="0" xfId="0" applyFont="1" applyAlignment="1">
      <alignment horizontal="center" vertical="center"/>
    </xf>
    <xf numFmtId="0" fontId="3" fillId="0" borderId="18" xfId="0" applyFont="1" applyFill="1" applyBorder="1" applyAlignment="1" applyProtection="1">
      <protection locked="0"/>
    </xf>
    <xf numFmtId="0" fontId="1" fillId="0" borderId="18" xfId="0" applyFont="1" applyFill="1" applyBorder="1" applyAlignment="1" applyProtection="1">
      <protection locked="0"/>
    </xf>
    <xf numFmtId="0" fontId="20" fillId="0" borderId="0" xfId="0" applyFont="1" applyFill="1" applyBorder="1" applyAlignment="1" applyProtection="1">
      <alignment horizontal="right"/>
      <protection locked="0"/>
    </xf>
    <xf numFmtId="0" fontId="19" fillId="0" borderId="0" xfId="0" applyFont="1" applyFill="1" applyBorder="1" applyAlignment="1" applyProtection="1">
      <protection locked="0"/>
    </xf>
    <xf numFmtId="0" fontId="12" fillId="0" borderId="18" xfId="0" applyNumberFormat="1" applyFont="1" applyFill="1" applyBorder="1" applyAlignment="1" applyProtection="1">
      <alignment horizontal="center"/>
      <protection locked="0"/>
    </xf>
    <xf numFmtId="0" fontId="1" fillId="0" borderId="18" xfId="0" applyNumberFormat="1" applyFont="1" applyFill="1" applyBorder="1" applyAlignment="1" applyProtection="1">
      <alignment horizontal="center"/>
      <protection locked="0"/>
    </xf>
    <xf numFmtId="169" fontId="3" fillId="0" borderId="18" xfId="0" applyNumberFormat="1" applyFont="1" applyFill="1" applyBorder="1" applyAlignment="1" applyProtection="1">
      <alignment horizontal="center"/>
      <protection locked="0"/>
    </xf>
    <xf numFmtId="169" fontId="1" fillId="0" borderId="18" xfId="0" applyNumberFormat="1" applyFont="1" applyFill="1" applyBorder="1" applyAlignment="1" applyProtection="1">
      <alignment horizontal="center"/>
      <protection locked="0"/>
    </xf>
    <xf numFmtId="0" fontId="18" fillId="0" borderId="8" xfId="0" applyFont="1" applyBorder="1" applyAlignment="1">
      <alignment horizontal="center"/>
    </xf>
    <xf numFmtId="0" fontId="27" fillId="0" borderId="27" xfId="0" applyFont="1" applyBorder="1" applyAlignment="1">
      <alignment horizontal="left" wrapText="1"/>
    </xf>
    <xf numFmtId="0" fontId="21" fillId="0" borderId="28" xfId="0" applyFont="1" applyFill="1" applyBorder="1" applyAlignment="1">
      <alignment horizontal="left" wrapText="1"/>
    </xf>
    <xf numFmtId="0" fontId="21" fillId="0" borderId="27" xfId="0" applyFont="1" applyFill="1" applyBorder="1" applyAlignment="1">
      <alignment horizontal="left" wrapText="1"/>
    </xf>
    <xf numFmtId="0" fontId="21" fillId="0" borderId="29" xfId="0" applyFont="1" applyFill="1" applyBorder="1" applyAlignment="1">
      <alignment horizontal="left" wrapText="1"/>
    </xf>
    <xf numFmtId="0" fontId="7" fillId="0" borderId="1" xfId="0" applyFont="1" applyBorder="1" applyAlignment="1">
      <alignment horizontal="right" wrapText="1"/>
    </xf>
    <xf numFmtId="0" fontId="8" fillId="0" borderId="1" xfId="0" applyFont="1" applyBorder="1" applyAlignment="1"/>
    <xf numFmtId="0" fontId="18" fillId="0" borderId="20" xfId="0" applyFont="1" applyFill="1" applyBorder="1" applyAlignment="1" applyProtection="1">
      <alignment horizontal="left"/>
      <protection locked="0"/>
    </xf>
    <xf numFmtId="0" fontId="18" fillId="0" borderId="18" xfId="0" applyFont="1" applyFill="1" applyBorder="1" applyAlignment="1" applyProtection="1">
      <alignment horizontal="left"/>
      <protection locked="0"/>
    </xf>
    <xf numFmtId="0" fontId="19" fillId="0" borderId="20" xfId="0" applyFont="1" applyFill="1" applyBorder="1" applyAlignment="1" applyProtection="1">
      <alignment horizontal="left"/>
      <protection locked="0"/>
    </xf>
    <xf numFmtId="0" fontId="18" fillId="0" borderId="2" xfId="0" applyFont="1" applyFill="1" applyBorder="1" applyAlignment="1" applyProtection="1">
      <alignment horizontal="left"/>
      <protection locked="0"/>
    </xf>
    <xf numFmtId="0" fontId="19" fillId="0" borderId="2" xfId="0" applyFont="1" applyFill="1" applyBorder="1" applyAlignment="1" applyProtection="1">
      <alignment horizontal="left"/>
      <protection locked="0"/>
    </xf>
    <xf numFmtId="0" fontId="19" fillId="0" borderId="2" xfId="0" applyFont="1" applyFill="1" applyBorder="1" applyAlignment="1" applyProtection="1">
      <protection locked="0"/>
    </xf>
    <xf numFmtId="20" fontId="20" fillId="0" borderId="18" xfId="0" applyNumberFormat="1" applyFont="1" applyFill="1" applyBorder="1" applyAlignment="1" applyProtection="1">
      <alignment horizontal="right"/>
      <protection locked="0"/>
    </xf>
    <xf numFmtId="0" fontId="19" fillId="0" borderId="18" xfId="0" applyFont="1" applyFill="1" applyBorder="1" applyAlignment="1" applyProtection="1">
      <protection locked="0"/>
    </xf>
    <xf numFmtId="20" fontId="18" fillId="0" borderId="2" xfId="0" applyNumberFormat="1" applyFont="1" applyFill="1" applyBorder="1" applyAlignment="1" applyProtection="1">
      <alignment horizontal="right"/>
      <protection locked="0"/>
    </xf>
    <xf numFmtId="0" fontId="22" fillId="0" borderId="2" xfId="0" applyFont="1" applyFill="1" applyBorder="1" applyAlignment="1" applyProtection="1">
      <protection locked="0"/>
    </xf>
    <xf numFmtId="0" fontId="19" fillId="0" borderId="18" xfId="0" applyFont="1" applyFill="1" applyBorder="1" applyAlignment="1" applyProtection="1">
      <alignment horizontal="left"/>
      <protection locked="0"/>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1009650</xdr:colOff>
      <xdr:row>39</xdr:row>
      <xdr:rowOff>19050</xdr:rowOff>
    </xdr:from>
    <xdr:to>
      <xdr:col>6</xdr:col>
      <xdr:colOff>161925</xdr:colOff>
      <xdr:row>41</xdr:row>
      <xdr:rowOff>19050</xdr:rowOff>
    </xdr:to>
    <xdr:sp macro="" textlink="">
      <xdr:nvSpPr>
        <xdr:cNvPr id="1098" name="AutoShape 52"/>
        <xdr:cNvSpPr>
          <a:spLocks noChangeArrowheads="1"/>
        </xdr:cNvSpPr>
      </xdr:nvSpPr>
      <xdr:spPr bwMode="auto">
        <a:xfrm>
          <a:off x="4067175" y="10639425"/>
          <a:ext cx="381000" cy="39052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twoCellAnchor editAs="oneCell">
    <xdr:from>
      <xdr:col>0</xdr:col>
      <xdr:colOff>112571</xdr:colOff>
      <xdr:row>0</xdr:row>
      <xdr:rowOff>34636</xdr:rowOff>
    </xdr:from>
    <xdr:to>
      <xdr:col>2</xdr:col>
      <xdr:colOff>648101</xdr:colOff>
      <xdr:row>0</xdr:row>
      <xdr:rowOff>491836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571" y="34636"/>
          <a:ext cx="250980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parsons@freeman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25"/>
  <sheetViews>
    <sheetView zoomScaleNormal="100" workbookViewId="0"/>
  </sheetViews>
  <sheetFormatPr defaultRowHeight="12.75" x14ac:dyDescent="0.2"/>
  <cols>
    <col min="1" max="1" width="2.140625" customWidth="1"/>
    <col min="2" max="2" width="9.140625" style="7"/>
    <col min="4" max="4" width="116.140625" customWidth="1"/>
  </cols>
  <sheetData>
    <row r="2" spans="2:4" x14ac:dyDescent="0.2">
      <c r="B2" s="53" t="s">
        <v>86</v>
      </c>
    </row>
    <row r="3" spans="2:4" ht="7.5" customHeight="1" x14ac:dyDescent="0.2"/>
    <row r="4" spans="2:4" ht="13.5" customHeight="1" x14ac:dyDescent="0.2">
      <c r="B4" s="7">
        <v>1</v>
      </c>
      <c r="C4" s="57" t="s">
        <v>101</v>
      </c>
    </row>
    <row r="5" spans="2:4" ht="7.5" customHeight="1" x14ac:dyDescent="0.2">
      <c r="C5" s="57"/>
    </row>
    <row r="6" spans="2:4" ht="13.5" customHeight="1" x14ac:dyDescent="0.2">
      <c r="B6" s="57"/>
      <c r="C6" s="58" t="s">
        <v>102</v>
      </c>
    </row>
    <row r="7" spans="2:4" ht="13.5" customHeight="1" x14ac:dyDescent="0.2">
      <c r="B7" s="57"/>
      <c r="C7" s="58" t="s">
        <v>105</v>
      </c>
    </row>
    <row r="8" spans="2:4" ht="13.5" customHeight="1" x14ac:dyDescent="0.2">
      <c r="B8" s="57"/>
      <c r="C8" s="58" t="s">
        <v>103</v>
      </c>
    </row>
    <row r="9" spans="2:4" ht="13.5" customHeight="1" x14ac:dyDescent="0.2">
      <c r="B9" s="57"/>
      <c r="C9" s="58" t="s">
        <v>106</v>
      </c>
    </row>
    <row r="10" spans="2:4" ht="7.5" customHeight="1" x14ac:dyDescent="0.2"/>
    <row r="11" spans="2:4" ht="13.5" customHeight="1" x14ac:dyDescent="0.2">
      <c r="B11" s="7">
        <v>2</v>
      </c>
      <c r="C11" t="s">
        <v>87</v>
      </c>
    </row>
    <row r="12" spans="2:4" ht="7.5" customHeight="1" x14ac:dyDescent="0.2"/>
    <row r="13" spans="2:4" x14ac:dyDescent="0.2">
      <c r="B13" s="7">
        <v>3</v>
      </c>
      <c r="C13" t="s">
        <v>88</v>
      </c>
    </row>
    <row r="14" spans="2:4" ht="4.5" customHeight="1" x14ac:dyDescent="0.2"/>
    <row r="15" spans="2:4" ht="18" customHeight="1" x14ac:dyDescent="0.2">
      <c r="C15" s="55" t="s">
        <v>107</v>
      </c>
      <c r="D15" t="s">
        <v>108</v>
      </c>
    </row>
    <row r="16" spans="2:4" ht="18" customHeight="1" x14ac:dyDescent="0.2">
      <c r="C16" s="55" t="s">
        <v>89</v>
      </c>
      <c r="D16" s="54" t="s">
        <v>99</v>
      </c>
    </row>
    <row r="17" spans="2:4" ht="18" customHeight="1" x14ac:dyDescent="0.2">
      <c r="C17" s="55" t="s">
        <v>90</v>
      </c>
      <c r="D17" s="54" t="s">
        <v>100</v>
      </c>
    </row>
    <row r="18" spans="2:4" ht="18" customHeight="1" x14ac:dyDescent="0.2">
      <c r="C18" s="55" t="s">
        <v>91</v>
      </c>
      <c r="D18" t="s">
        <v>92</v>
      </c>
    </row>
    <row r="19" spans="2:4" ht="18" customHeight="1" x14ac:dyDescent="0.2">
      <c r="C19" s="55" t="s">
        <v>93</v>
      </c>
      <c r="D19" t="s">
        <v>94</v>
      </c>
    </row>
    <row r="20" spans="2:4" ht="18" customHeight="1" x14ac:dyDescent="0.2">
      <c r="C20" s="55" t="s">
        <v>111</v>
      </c>
      <c r="D20" t="s">
        <v>98</v>
      </c>
    </row>
    <row r="21" spans="2:4" ht="18" customHeight="1" x14ac:dyDescent="0.2">
      <c r="C21" s="55" t="s">
        <v>112</v>
      </c>
      <c r="D21" t="s">
        <v>97</v>
      </c>
    </row>
    <row r="22" spans="2:4" ht="18" customHeight="1" x14ac:dyDescent="0.2">
      <c r="C22" s="55" t="s">
        <v>113</v>
      </c>
      <c r="D22" t="s">
        <v>95</v>
      </c>
    </row>
    <row r="23" spans="2:4" ht="18" customHeight="1" x14ac:dyDescent="0.2">
      <c r="C23" s="55" t="s">
        <v>114</v>
      </c>
      <c r="D23" t="s">
        <v>96</v>
      </c>
    </row>
    <row r="24" spans="2:4" ht="7.5" customHeight="1" x14ac:dyDescent="0.2"/>
    <row r="25" spans="2:4" ht="18" customHeight="1" x14ac:dyDescent="0.2">
      <c r="B25" s="7">
        <v>4</v>
      </c>
      <c r="C25" s="56" t="s">
        <v>109</v>
      </c>
    </row>
  </sheetData>
  <phoneticPr fontId="2" type="noConversion"/>
  <pageMargins left="0.75" right="0.75" top="1" bottom="1" header="0.5" footer="0.5"/>
  <pageSetup scale="66" orientation="portrait" r:id="rId1"/>
  <headerFooter alignWithMargins="0"/>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6"/>
  <sheetViews>
    <sheetView tabSelected="1" zoomScale="110" zoomScaleNormal="110" workbookViewId="0">
      <selection activeCell="K47" sqref="K47"/>
    </sheetView>
  </sheetViews>
  <sheetFormatPr defaultRowHeight="12.75" x14ac:dyDescent="0.2"/>
  <cols>
    <col min="1" max="1" width="14.140625" customWidth="1"/>
    <col min="2" max="2" width="15.42578125" customWidth="1"/>
    <col min="3" max="3" width="21.28515625" customWidth="1"/>
    <col min="4" max="4" width="15.7109375" customWidth="1"/>
    <col min="5" max="5" width="0.5703125" customWidth="1"/>
    <col min="6" max="6" width="2.140625" customWidth="1"/>
    <col min="7" max="7" width="24" customWidth="1"/>
    <col min="8" max="8" width="0.5703125" customWidth="1"/>
    <col min="9" max="9" width="30" customWidth="1"/>
    <col min="10" max="10" width="14.140625" customWidth="1"/>
    <col min="11" max="11" width="6.85546875" customWidth="1"/>
    <col min="12" max="12" width="16.85546875" customWidth="1"/>
    <col min="13" max="13" width="12.7109375" customWidth="1"/>
    <col min="14" max="14" width="18.7109375" customWidth="1"/>
    <col min="15" max="15" width="9.28515625" bestFit="1" customWidth="1"/>
    <col min="16" max="16" width="10.85546875" bestFit="1" customWidth="1"/>
  </cols>
  <sheetData>
    <row r="1" spans="1:16" ht="42.75" customHeight="1" thickBot="1" x14ac:dyDescent="0.35">
      <c r="A1" s="1"/>
      <c r="B1" s="1"/>
      <c r="C1" s="59">
        <v>150</v>
      </c>
      <c r="D1" s="62" t="s">
        <v>47</v>
      </c>
      <c r="E1" s="51"/>
      <c r="F1" s="52">
        <v>3</v>
      </c>
      <c r="G1" s="219" t="s">
        <v>0</v>
      </c>
      <c r="H1" s="219"/>
      <c r="I1" s="220"/>
      <c r="J1" s="220"/>
      <c r="K1" s="220"/>
      <c r="L1" s="220"/>
      <c r="M1" s="16"/>
    </row>
    <row r="2" spans="1:16" ht="18.75" customHeight="1" x14ac:dyDescent="0.25">
      <c r="A2" s="79" t="s">
        <v>1</v>
      </c>
      <c r="B2" s="221"/>
      <c r="C2" s="221"/>
      <c r="D2" s="221"/>
      <c r="E2" s="80"/>
      <c r="F2" s="81"/>
      <c r="G2" s="79" t="s">
        <v>10</v>
      </c>
      <c r="H2" s="79"/>
      <c r="I2" s="221"/>
      <c r="J2" s="223"/>
      <c r="K2" s="223"/>
      <c r="L2" s="223"/>
      <c r="M2" s="11"/>
    </row>
    <row r="3" spans="1:16" ht="18" x14ac:dyDescent="0.25">
      <c r="A3" s="79" t="s">
        <v>2</v>
      </c>
      <c r="B3" s="222"/>
      <c r="C3" s="222"/>
      <c r="D3" s="222"/>
      <c r="E3" s="80"/>
      <c r="F3" s="81"/>
      <c r="G3" s="79" t="s">
        <v>11</v>
      </c>
      <c r="H3" s="79"/>
      <c r="I3" s="224" t="s">
        <v>146</v>
      </c>
      <c r="J3" s="225"/>
      <c r="K3" s="225"/>
      <c r="L3" s="225"/>
      <c r="M3" s="11"/>
    </row>
    <row r="4" spans="1:16" ht="18" x14ac:dyDescent="0.25">
      <c r="A4" s="79" t="s">
        <v>3</v>
      </c>
      <c r="B4" s="222"/>
      <c r="C4" s="222"/>
      <c r="D4" s="222"/>
      <c r="E4" s="80"/>
      <c r="F4" s="81"/>
      <c r="G4" s="79" t="s">
        <v>12</v>
      </c>
      <c r="H4" s="79"/>
      <c r="I4" s="224"/>
      <c r="J4" s="225"/>
      <c r="K4" s="226"/>
      <c r="L4" s="226"/>
      <c r="M4" s="11"/>
    </row>
    <row r="5" spans="1:16" ht="18" x14ac:dyDescent="0.25">
      <c r="A5" s="79" t="s">
        <v>4</v>
      </c>
      <c r="B5" s="82"/>
      <c r="C5" s="83" t="s">
        <v>6</v>
      </c>
      <c r="D5" s="84"/>
      <c r="E5" s="80"/>
      <c r="F5" s="85"/>
      <c r="G5" s="79" t="s">
        <v>15</v>
      </c>
      <c r="H5" s="79"/>
      <c r="I5" s="86"/>
      <c r="J5" s="87" t="s">
        <v>16</v>
      </c>
      <c r="K5" s="227"/>
      <c r="L5" s="228"/>
      <c r="M5" s="17"/>
    </row>
    <row r="6" spans="1:16" ht="18" x14ac:dyDescent="0.25">
      <c r="A6" s="79" t="s">
        <v>5</v>
      </c>
      <c r="B6" s="224"/>
      <c r="C6" s="225"/>
      <c r="D6" s="225"/>
      <c r="E6" s="88"/>
      <c r="F6" s="89"/>
      <c r="G6" s="79" t="s">
        <v>17</v>
      </c>
      <c r="H6" s="79"/>
      <c r="I6" s="86"/>
      <c r="J6" s="87" t="s">
        <v>16</v>
      </c>
      <c r="K6" s="229"/>
      <c r="L6" s="230"/>
      <c r="M6" s="17"/>
    </row>
    <row r="7" spans="1:16" ht="18" x14ac:dyDescent="0.25">
      <c r="A7" s="79" t="s">
        <v>7</v>
      </c>
      <c r="B7" s="82"/>
      <c r="C7" s="83" t="s">
        <v>8</v>
      </c>
      <c r="D7" s="84"/>
      <c r="E7" s="80"/>
      <c r="F7" s="85"/>
      <c r="G7" s="79" t="s">
        <v>18</v>
      </c>
      <c r="H7" s="79"/>
      <c r="I7" s="86"/>
      <c r="J7" s="87" t="s">
        <v>16</v>
      </c>
      <c r="K7" s="229"/>
      <c r="L7" s="230"/>
      <c r="M7" s="17"/>
    </row>
    <row r="8" spans="1:16" ht="18" x14ac:dyDescent="0.25">
      <c r="A8" s="79" t="s">
        <v>9</v>
      </c>
      <c r="B8" s="224"/>
      <c r="C8" s="225"/>
      <c r="D8" s="225"/>
      <c r="E8" s="88"/>
      <c r="F8" s="89"/>
      <c r="G8" s="79" t="s">
        <v>19</v>
      </c>
      <c r="H8" s="79"/>
      <c r="I8" s="224"/>
      <c r="J8" s="231"/>
      <c r="K8" s="225"/>
      <c r="L8" s="225"/>
      <c r="M8" s="11"/>
    </row>
    <row r="9" spans="1:16" ht="18.75" thickBot="1" x14ac:dyDescent="0.3">
      <c r="A9" s="79" t="s">
        <v>14</v>
      </c>
      <c r="B9" s="90"/>
      <c r="C9" s="91" t="s">
        <v>13</v>
      </c>
      <c r="D9" s="92"/>
      <c r="E9" s="80"/>
      <c r="F9" s="85"/>
      <c r="G9" s="79" t="s">
        <v>20</v>
      </c>
      <c r="H9" s="79"/>
      <c r="I9" s="90"/>
      <c r="J9" s="87" t="s">
        <v>7</v>
      </c>
      <c r="K9" s="208"/>
      <c r="L9" s="209"/>
      <c r="M9" s="10"/>
    </row>
    <row r="10" spans="1:16" ht="67.5" customHeight="1" thickBot="1" x14ac:dyDescent="0.3">
      <c r="A10" s="216" t="s">
        <v>139</v>
      </c>
      <c r="B10" s="217"/>
      <c r="C10" s="217"/>
      <c r="D10" s="217"/>
      <c r="E10" s="217"/>
      <c r="F10" s="217"/>
      <c r="G10" s="217"/>
      <c r="H10" s="217"/>
      <c r="I10" s="217"/>
      <c r="J10" s="217"/>
      <c r="K10" s="217"/>
      <c r="L10" s="218"/>
      <c r="M10" s="2"/>
    </row>
    <row r="11" spans="1:16" ht="18" customHeight="1" thickBot="1" x14ac:dyDescent="0.3">
      <c r="A11" s="215" t="s">
        <v>120</v>
      </c>
      <c r="B11" s="215"/>
      <c r="C11" s="215"/>
      <c r="D11" s="215"/>
      <c r="E11" s="215"/>
      <c r="F11" s="215"/>
      <c r="G11" s="215"/>
      <c r="H11" s="215"/>
      <c r="I11" s="215"/>
      <c r="J11" s="215"/>
      <c r="K11" s="215"/>
      <c r="L11" s="215"/>
    </row>
    <row r="12" spans="1:16" ht="18.75" customHeight="1" thickBot="1" x14ac:dyDescent="0.3">
      <c r="A12" s="215" t="s">
        <v>121</v>
      </c>
      <c r="B12" s="215"/>
      <c r="C12" s="215"/>
      <c r="D12" s="215"/>
      <c r="E12" s="215"/>
      <c r="F12" s="215"/>
      <c r="G12" s="215"/>
      <c r="H12" s="215"/>
      <c r="I12" s="215"/>
      <c r="J12" s="215"/>
      <c r="K12" s="215"/>
      <c r="L12" s="215"/>
    </row>
    <row r="13" spans="1:16" ht="18.75" x14ac:dyDescent="0.3">
      <c r="A13" s="97" t="s">
        <v>21</v>
      </c>
      <c r="B13" s="214" t="s">
        <v>22</v>
      </c>
      <c r="C13" s="214"/>
      <c r="D13" s="214"/>
      <c r="E13" s="214"/>
      <c r="F13" s="214"/>
      <c r="G13" s="214"/>
      <c r="H13" s="214"/>
      <c r="I13" s="214"/>
      <c r="J13" s="97" t="s">
        <v>34</v>
      </c>
      <c r="K13" s="97"/>
      <c r="L13" s="98" t="s">
        <v>23</v>
      </c>
      <c r="M13" s="18"/>
    </row>
    <row r="14" spans="1:16" s="3" customFormat="1" ht="23.25" thickBot="1" x14ac:dyDescent="0.25">
      <c r="A14" s="99" t="s">
        <v>68</v>
      </c>
      <c r="B14" s="100"/>
      <c r="C14" s="101"/>
      <c r="D14" s="101"/>
      <c r="E14" s="101"/>
      <c r="F14" s="101"/>
      <c r="G14" s="101"/>
      <c r="H14" s="101"/>
      <c r="I14" s="102"/>
      <c r="J14" s="103"/>
      <c r="K14" s="104"/>
      <c r="L14" s="105"/>
      <c r="M14" s="19"/>
    </row>
    <row r="15" spans="1:16" ht="18" x14ac:dyDescent="0.25">
      <c r="A15" s="106"/>
      <c r="B15" s="107" t="s">
        <v>135</v>
      </c>
      <c r="C15" s="108"/>
      <c r="D15" s="109" t="s">
        <v>134</v>
      </c>
      <c r="E15" s="109"/>
      <c r="F15" s="108"/>
      <c r="G15" s="108"/>
      <c r="H15" s="108"/>
      <c r="I15" s="110"/>
      <c r="J15" s="111">
        <f>100*$F$1</f>
        <v>300</v>
      </c>
      <c r="K15" s="112"/>
      <c r="L15" s="113" t="str">
        <f>+IF(A15="","",+A15*J15)</f>
        <v/>
      </c>
      <c r="M15" s="20"/>
    </row>
    <row r="16" spans="1:16" ht="18.75" x14ac:dyDescent="0.3">
      <c r="A16" s="106"/>
      <c r="B16" s="107" t="s">
        <v>122</v>
      </c>
      <c r="C16" s="108"/>
      <c r="D16" s="114" t="s">
        <v>123</v>
      </c>
      <c r="E16" s="114"/>
      <c r="F16" s="115"/>
      <c r="G16" s="115"/>
      <c r="H16" s="115"/>
      <c r="I16" s="110"/>
      <c r="J16" s="111">
        <f>350*$F$1</f>
        <v>1050</v>
      </c>
      <c r="K16" s="112"/>
      <c r="L16" s="113" t="str">
        <f t="shared" ref="L16:L19" si="0">+IF(A16="","",+A16*J16)</f>
        <v/>
      </c>
      <c r="M16" s="20"/>
      <c r="N16" s="27"/>
      <c r="O16" s="26"/>
      <c r="P16" s="26"/>
    </row>
    <row r="17" spans="1:16" ht="18.75" x14ac:dyDescent="0.3">
      <c r="A17" s="106"/>
      <c r="B17" s="107" t="s">
        <v>124</v>
      </c>
      <c r="C17" s="108"/>
      <c r="D17" s="114" t="s">
        <v>142</v>
      </c>
      <c r="E17" s="114"/>
      <c r="F17" s="115"/>
      <c r="G17" s="115"/>
      <c r="H17" s="115"/>
      <c r="I17" s="110"/>
      <c r="J17" s="111">
        <f>370*$F$1</f>
        <v>1110</v>
      </c>
      <c r="K17" s="112"/>
      <c r="L17" s="113" t="str">
        <f t="shared" si="0"/>
        <v/>
      </c>
      <c r="M17" s="20"/>
      <c r="N17" s="27"/>
      <c r="O17" s="28"/>
      <c r="P17" s="26"/>
    </row>
    <row r="18" spans="1:16" ht="18.75" x14ac:dyDescent="0.3">
      <c r="A18" s="106"/>
      <c r="B18" s="107" t="s">
        <v>115</v>
      </c>
      <c r="C18" s="108"/>
      <c r="D18" s="109" t="s">
        <v>43</v>
      </c>
      <c r="E18" s="109"/>
      <c r="F18" s="108"/>
      <c r="G18" s="108"/>
      <c r="H18" s="108"/>
      <c r="I18" s="110"/>
      <c r="J18" s="111">
        <f>550*$F$1</f>
        <v>1650</v>
      </c>
      <c r="K18" s="112"/>
      <c r="L18" s="113" t="str">
        <f>+IF(A18="","",+A18*J18)</f>
        <v/>
      </c>
      <c r="M18" s="20"/>
      <c r="N18" s="27"/>
      <c r="O18" s="26"/>
      <c r="P18" s="26"/>
    </row>
    <row r="19" spans="1:16" ht="18.75" x14ac:dyDescent="0.3">
      <c r="A19" s="106"/>
      <c r="B19" s="107" t="s">
        <v>116</v>
      </c>
      <c r="C19" s="116"/>
      <c r="D19" s="109" t="s">
        <v>69</v>
      </c>
      <c r="E19" s="109"/>
      <c r="F19" s="108"/>
      <c r="G19" s="108"/>
      <c r="H19" s="108"/>
      <c r="I19" s="110"/>
      <c r="J19" s="111">
        <f>800*$F$1</f>
        <v>2400</v>
      </c>
      <c r="K19" s="112"/>
      <c r="L19" s="113" t="str">
        <f t="shared" si="0"/>
        <v/>
      </c>
      <c r="M19" s="20"/>
      <c r="N19" s="27"/>
      <c r="O19" s="26"/>
      <c r="P19" s="26"/>
    </row>
    <row r="20" spans="1:16" ht="18.75" x14ac:dyDescent="0.3">
      <c r="A20" s="106"/>
      <c r="B20" s="117" t="s">
        <v>136</v>
      </c>
      <c r="C20" s="118"/>
      <c r="D20" s="118"/>
      <c r="E20" s="118"/>
      <c r="F20" s="118"/>
      <c r="G20" s="118"/>
      <c r="H20" s="118"/>
      <c r="I20" s="119"/>
      <c r="J20" s="120">
        <f>90*$F$1</f>
        <v>270</v>
      </c>
      <c r="K20" s="112"/>
      <c r="L20" s="113" t="str">
        <f>+IF(A20="","",+A20*J20)</f>
        <v/>
      </c>
      <c r="M20" s="20"/>
      <c r="N20" s="27"/>
      <c r="O20" s="26"/>
      <c r="P20" s="26"/>
    </row>
    <row r="21" spans="1:16" s="3" customFormat="1" ht="23.25" thickBot="1" x14ac:dyDescent="0.35">
      <c r="A21" s="121" t="s">
        <v>24</v>
      </c>
      <c r="B21" s="100"/>
      <c r="C21" s="101"/>
      <c r="D21" s="101"/>
      <c r="E21" s="101"/>
      <c r="F21" s="101"/>
      <c r="G21" s="101"/>
      <c r="H21" s="101"/>
      <c r="I21" s="102"/>
      <c r="J21" s="122"/>
      <c r="K21" s="123"/>
      <c r="L21" s="124"/>
      <c r="M21" s="21"/>
      <c r="N21" s="27"/>
      <c r="O21" s="26"/>
      <c r="P21" s="26"/>
    </row>
    <row r="22" spans="1:16" ht="18.75" x14ac:dyDescent="0.3">
      <c r="A22" s="125"/>
      <c r="B22" s="126" t="s">
        <v>30</v>
      </c>
      <c r="C22" s="127"/>
      <c r="D22" s="127"/>
      <c r="E22" s="127"/>
      <c r="F22" s="127"/>
      <c r="G22" s="127"/>
      <c r="H22" s="127"/>
      <c r="I22" s="128"/>
      <c r="J22" s="111"/>
      <c r="K22" s="112"/>
      <c r="L22" s="129"/>
      <c r="M22" s="6"/>
      <c r="N22" s="22"/>
      <c r="O22" s="23"/>
      <c r="P22" s="23"/>
    </row>
    <row r="23" spans="1:16" ht="18.75" x14ac:dyDescent="0.3">
      <c r="A23" s="106"/>
      <c r="B23" s="117" t="s">
        <v>27</v>
      </c>
      <c r="C23" s="118"/>
      <c r="D23" s="130" t="s">
        <v>29</v>
      </c>
      <c r="E23" s="130"/>
      <c r="F23" s="118"/>
      <c r="G23" s="118"/>
      <c r="H23" s="118"/>
      <c r="I23" s="119"/>
      <c r="J23" s="120">
        <f>375</f>
        <v>375</v>
      </c>
      <c r="K23" s="112"/>
      <c r="L23" s="113" t="str">
        <f>+IF(A23="","",+A23*J23)</f>
        <v/>
      </c>
      <c r="M23" s="20"/>
      <c r="N23" s="24"/>
      <c r="O23" s="23"/>
      <c r="P23" s="23"/>
    </row>
    <row r="24" spans="1:16" ht="18" x14ac:dyDescent="0.25">
      <c r="A24" s="106"/>
      <c r="B24" s="107" t="s">
        <v>28</v>
      </c>
      <c r="C24" s="108"/>
      <c r="D24" s="109" t="s">
        <v>117</v>
      </c>
      <c r="E24" s="109"/>
      <c r="F24" s="108"/>
      <c r="G24" s="108"/>
      <c r="H24" s="108"/>
      <c r="I24" s="110"/>
      <c r="J24" s="111">
        <f>375</f>
        <v>375</v>
      </c>
      <c r="K24" s="112"/>
      <c r="L24" s="113" t="str">
        <f>+IF(A24="","",+A24*J24)</f>
        <v/>
      </c>
      <c r="M24" s="20"/>
      <c r="N24" s="7"/>
      <c r="O24" s="14"/>
    </row>
    <row r="25" spans="1:16" s="3" customFormat="1" ht="23.25" thickBot="1" x14ac:dyDescent="0.3">
      <c r="A25" s="121" t="s">
        <v>25</v>
      </c>
      <c r="B25" s="100"/>
      <c r="C25" s="101"/>
      <c r="D25" s="101"/>
      <c r="E25" s="101"/>
      <c r="F25" s="101"/>
      <c r="G25" s="101"/>
      <c r="H25" s="101"/>
      <c r="I25" s="102"/>
      <c r="J25" s="122"/>
      <c r="K25" s="123"/>
      <c r="L25" s="113"/>
      <c r="M25" s="20"/>
      <c r="N25" s="13"/>
      <c r="O25" s="15"/>
    </row>
    <row r="26" spans="1:16" ht="18" x14ac:dyDescent="0.25">
      <c r="A26" s="106"/>
      <c r="B26" s="117" t="s">
        <v>31</v>
      </c>
      <c r="C26" s="118"/>
      <c r="D26" s="118"/>
      <c r="E26" s="118"/>
      <c r="F26" s="118"/>
      <c r="G26" s="118"/>
      <c r="H26" s="118"/>
      <c r="I26" s="119"/>
      <c r="J26" s="120">
        <f>165*$F$1</f>
        <v>495</v>
      </c>
      <c r="K26" s="112"/>
      <c r="L26" s="113" t="str">
        <f>+IF(A26="","",+A26*J26)</f>
        <v/>
      </c>
      <c r="M26" s="20"/>
      <c r="N26" s="7"/>
      <c r="O26" s="7"/>
    </row>
    <row r="27" spans="1:16" ht="18" x14ac:dyDescent="0.25">
      <c r="A27" s="131"/>
      <c r="B27" s="107" t="s">
        <v>131</v>
      </c>
      <c r="C27" s="132"/>
      <c r="D27" s="132"/>
      <c r="E27" s="132"/>
      <c r="F27" s="132"/>
      <c r="G27" s="132"/>
      <c r="H27" s="132"/>
      <c r="I27" s="133"/>
      <c r="J27" s="134">
        <f>45*$F$1</f>
        <v>135</v>
      </c>
      <c r="K27" s="112"/>
      <c r="L27" s="113" t="str">
        <f>+IF(A27="","",+A27*J27)</f>
        <v/>
      </c>
      <c r="M27" s="20"/>
    </row>
    <row r="28" spans="1:16" s="3" customFormat="1" ht="23.25" thickBot="1" x14ac:dyDescent="0.25">
      <c r="A28" s="121" t="s">
        <v>60</v>
      </c>
      <c r="B28" s="100"/>
      <c r="C28" s="101"/>
      <c r="D28" s="101"/>
      <c r="E28" s="101"/>
      <c r="F28" s="101"/>
      <c r="G28" s="101"/>
      <c r="H28" s="101"/>
      <c r="I28" s="102"/>
      <c r="J28" s="135"/>
      <c r="K28" s="136"/>
      <c r="L28" s="137"/>
      <c r="M28" s="21"/>
    </row>
    <row r="29" spans="1:16" ht="18" x14ac:dyDescent="0.25">
      <c r="A29" s="138"/>
      <c r="B29" s="139" t="s">
        <v>118</v>
      </c>
      <c r="C29" s="127"/>
      <c r="D29" s="127"/>
      <c r="E29" s="127"/>
      <c r="F29" s="127"/>
      <c r="G29" s="127"/>
      <c r="H29" s="127"/>
      <c r="I29" s="128"/>
      <c r="J29" s="111">
        <f>80*$F$1</f>
        <v>240</v>
      </c>
      <c r="K29" s="112"/>
      <c r="L29" s="113" t="str">
        <f t="shared" ref="L29:L30" si="1">+IF(A29="","",+A29*J29)</f>
        <v/>
      </c>
      <c r="M29" s="20"/>
    </row>
    <row r="30" spans="1:16" ht="18" x14ac:dyDescent="0.25">
      <c r="A30" s="138"/>
      <c r="B30" s="140" t="s">
        <v>67</v>
      </c>
      <c r="C30" s="127"/>
      <c r="D30" s="127"/>
      <c r="E30" s="127"/>
      <c r="F30" s="127"/>
      <c r="G30" s="127"/>
      <c r="H30" s="127"/>
      <c r="I30" s="128"/>
      <c r="J30" s="111">
        <f>30*$F$1</f>
        <v>90</v>
      </c>
      <c r="K30" s="112"/>
      <c r="L30" s="113" t="str">
        <f t="shared" si="1"/>
        <v/>
      </c>
      <c r="M30" s="20"/>
    </row>
    <row r="31" spans="1:16" s="3" customFormat="1" ht="23.25" thickBot="1" x14ac:dyDescent="0.25">
      <c r="A31" s="121" t="s">
        <v>26</v>
      </c>
      <c r="B31" s="100"/>
      <c r="C31" s="101"/>
      <c r="D31" s="101"/>
      <c r="E31" s="101"/>
      <c r="F31" s="101"/>
      <c r="G31" s="101"/>
      <c r="H31" s="101"/>
      <c r="I31" s="102"/>
      <c r="J31" s="122"/>
      <c r="K31" s="123"/>
      <c r="L31" s="124"/>
      <c r="M31" s="21"/>
    </row>
    <row r="32" spans="1:16" ht="18" x14ac:dyDescent="0.25">
      <c r="A32" s="138"/>
      <c r="B32" s="140" t="s">
        <v>145</v>
      </c>
      <c r="C32" s="116"/>
      <c r="D32" s="127"/>
      <c r="E32" s="141"/>
      <c r="F32" s="127"/>
      <c r="G32" s="127"/>
      <c r="H32" s="127"/>
      <c r="I32" s="128"/>
      <c r="J32" s="111">
        <f>125*$F$1</f>
        <v>375</v>
      </c>
      <c r="K32" s="112"/>
      <c r="L32" s="113" t="str">
        <f>+IF(A32="","",+A32*J32)</f>
        <v/>
      </c>
      <c r="M32" s="20"/>
    </row>
    <row r="33" spans="1:14" ht="18" x14ac:dyDescent="0.25">
      <c r="A33" s="106"/>
      <c r="B33" s="117" t="s">
        <v>133</v>
      </c>
      <c r="C33" s="118"/>
      <c r="D33" s="130" t="s">
        <v>32</v>
      </c>
      <c r="E33" s="130"/>
      <c r="F33" s="118"/>
      <c r="G33" s="118"/>
      <c r="H33" s="118"/>
      <c r="I33" s="119"/>
      <c r="J33" s="120">
        <f>330*$F$1</f>
        <v>990</v>
      </c>
      <c r="K33" s="112"/>
      <c r="L33" s="113" t="str">
        <f>+IF(A33="","",+A33*J33)</f>
        <v/>
      </c>
      <c r="M33" s="20"/>
    </row>
    <row r="34" spans="1:14" ht="18" x14ac:dyDescent="0.25">
      <c r="A34" s="131"/>
      <c r="B34" s="107" t="s">
        <v>33</v>
      </c>
      <c r="C34" s="108"/>
      <c r="D34" s="109" t="s">
        <v>138</v>
      </c>
      <c r="E34" s="109"/>
      <c r="F34" s="108"/>
      <c r="G34" s="116"/>
      <c r="H34" s="108"/>
      <c r="I34" s="110"/>
      <c r="J34" s="111">
        <f>160*$F$1</f>
        <v>480</v>
      </c>
      <c r="K34" s="112"/>
      <c r="L34" s="113" t="str">
        <f>+IF(A34="","",+A34*J34)</f>
        <v/>
      </c>
      <c r="M34" s="20"/>
    </row>
    <row r="35" spans="1:14" ht="23.25" thickBot="1" x14ac:dyDescent="0.3">
      <c r="A35" s="121" t="s">
        <v>66</v>
      </c>
      <c r="B35" s="142"/>
      <c r="C35" s="101"/>
      <c r="D35" s="101"/>
      <c r="E35" s="101"/>
      <c r="F35" s="101"/>
      <c r="G35" s="101"/>
      <c r="H35" s="101"/>
      <c r="I35" s="102"/>
      <c r="J35" s="111"/>
      <c r="K35" s="143"/>
      <c r="L35" s="144"/>
      <c r="M35" s="20"/>
    </row>
    <row r="36" spans="1:14" ht="18" x14ac:dyDescent="0.25">
      <c r="A36" s="138"/>
      <c r="B36" s="140" t="s">
        <v>137</v>
      </c>
      <c r="C36" s="89"/>
      <c r="D36" s="85"/>
      <c r="E36" s="85"/>
      <c r="F36" s="89"/>
      <c r="G36" s="89"/>
      <c r="H36" s="89"/>
      <c r="I36" s="89"/>
      <c r="J36" s="111"/>
      <c r="K36" s="143"/>
      <c r="L36" s="144"/>
      <c r="M36" s="20"/>
    </row>
    <row r="37" spans="1:14" ht="7.5" customHeight="1" thickBot="1" x14ac:dyDescent="0.25">
      <c r="A37" s="1"/>
      <c r="B37" s="4"/>
      <c r="C37" s="4"/>
      <c r="D37" s="4"/>
      <c r="E37" s="4"/>
      <c r="F37" s="4"/>
      <c r="G37" s="4"/>
      <c r="H37" s="4"/>
      <c r="I37" s="4"/>
      <c r="J37" s="4"/>
      <c r="K37" s="4"/>
      <c r="L37" s="5"/>
      <c r="M37" s="6"/>
    </row>
    <row r="38" spans="1:14" ht="7.5" customHeight="1" x14ac:dyDescent="0.2">
      <c r="A38" s="2"/>
      <c r="B38" s="2"/>
      <c r="C38" s="2"/>
      <c r="D38" s="2"/>
      <c r="E38" s="2"/>
      <c r="F38" s="2"/>
      <c r="G38" s="43"/>
      <c r="H38" s="2"/>
      <c r="I38" s="2"/>
      <c r="J38" s="2"/>
      <c r="K38" s="2"/>
      <c r="L38" s="6"/>
      <c r="M38" s="6"/>
    </row>
    <row r="39" spans="1:14" ht="18.75" customHeight="1" x14ac:dyDescent="0.25">
      <c r="A39" s="187" t="s">
        <v>144</v>
      </c>
      <c r="B39" s="188"/>
      <c r="C39" s="188"/>
      <c r="D39" s="188"/>
      <c r="E39" s="188"/>
      <c r="F39" s="188"/>
      <c r="G39" s="189"/>
      <c r="H39" s="145"/>
      <c r="I39" s="146"/>
      <c r="J39" s="147" t="s">
        <v>35</v>
      </c>
      <c r="K39" s="147"/>
      <c r="L39" s="96" t="str">
        <f>+IF(SUM(L15:L34)=0,"",SUM(L15:L34))</f>
        <v/>
      </c>
      <c r="M39" s="6"/>
    </row>
    <row r="40" spans="1:14" ht="3" customHeight="1" x14ac:dyDescent="0.25">
      <c r="A40" s="190"/>
      <c r="B40" s="191"/>
      <c r="C40" s="191"/>
      <c r="D40" s="191"/>
      <c r="E40" s="191"/>
      <c r="F40" s="191"/>
      <c r="G40" s="192"/>
      <c r="H40" s="148"/>
      <c r="I40" s="149"/>
      <c r="J40" s="150"/>
      <c r="K40" s="150"/>
      <c r="L40" s="95"/>
      <c r="M40" s="6"/>
    </row>
    <row r="41" spans="1:14" ht="27.75" customHeight="1" x14ac:dyDescent="0.25">
      <c r="A41" s="9" t="s">
        <v>54</v>
      </c>
      <c r="B41" s="210"/>
      <c r="C41" s="211"/>
      <c r="D41" s="211"/>
      <c r="E41" s="8"/>
      <c r="F41" s="31"/>
      <c r="G41" s="48" t="s">
        <v>81</v>
      </c>
      <c r="H41" s="151"/>
      <c r="I41" s="146"/>
      <c r="J41" s="152" t="s">
        <v>36</v>
      </c>
      <c r="K41" s="153">
        <f>+C1</f>
        <v>150</v>
      </c>
      <c r="L41" s="154" t="str">
        <f>+IF(L39="","",K41)</f>
        <v/>
      </c>
      <c r="M41" s="6"/>
    </row>
    <row r="42" spans="1:14" ht="3" customHeight="1" x14ac:dyDescent="0.25">
      <c r="A42" s="9"/>
      <c r="B42" s="193"/>
      <c r="C42" s="193"/>
      <c r="D42" s="193"/>
      <c r="E42" s="8"/>
      <c r="F42" s="31"/>
      <c r="G42" s="37"/>
      <c r="H42" s="155"/>
      <c r="I42" s="149"/>
      <c r="J42" s="150"/>
      <c r="K42" s="156"/>
      <c r="L42" s="95"/>
      <c r="M42" s="6"/>
    </row>
    <row r="43" spans="1:14" ht="15.75" x14ac:dyDescent="0.25">
      <c r="A43" s="9" t="s">
        <v>39</v>
      </c>
      <c r="B43" s="212"/>
      <c r="C43" s="213"/>
      <c r="D43" s="213"/>
      <c r="E43" s="8"/>
      <c r="F43" s="31"/>
      <c r="G43" s="42"/>
      <c r="H43" s="151"/>
      <c r="I43" s="157"/>
      <c r="J43" s="152" t="s">
        <v>57</v>
      </c>
      <c r="K43" s="153"/>
      <c r="L43" s="158" t="str">
        <f>+IF(L39="","",((A15+#REF!+A16+A17+A18+A19+A20+A23++A24+A23+A26+A27+A29+A32+A34)*99)+((#REF!+A16+A17+A33)*127)+((+A18+A19)*251))</f>
        <v/>
      </c>
      <c r="M43" s="6"/>
    </row>
    <row r="44" spans="1:14" ht="3" customHeight="1" x14ac:dyDescent="0.25">
      <c r="A44" s="9"/>
      <c r="B44" s="191"/>
      <c r="C44" s="191"/>
      <c r="D44" s="8"/>
      <c r="E44" s="8"/>
      <c r="F44" s="31"/>
      <c r="G44" s="37"/>
      <c r="H44" s="155"/>
      <c r="I44" s="149"/>
      <c r="J44" s="150"/>
      <c r="K44" s="150"/>
      <c r="L44" s="95"/>
      <c r="M44" s="6"/>
    </row>
    <row r="45" spans="1:14" ht="15.75" x14ac:dyDescent="0.25">
      <c r="A45" s="78"/>
      <c r="B45" s="191"/>
      <c r="C45" s="191"/>
      <c r="D45" s="8"/>
      <c r="E45" s="8"/>
      <c r="F45" s="30"/>
      <c r="G45" s="37"/>
      <c r="H45" s="155"/>
      <c r="I45" s="157"/>
      <c r="J45" s="152" t="s">
        <v>58</v>
      </c>
      <c r="K45" s="153"/>
      <c r="L45" s="154" t="str">
        <f>+IF(L43="","",K45)</f>
        <v/>
      </c>
      <c r="M45" s="6"/>
    </row>
    <row r="46" spans="1:14" ht="3.75" customHeight="1" x14ac:dyDescent="0.25">
      <c r="A46" s="78"/>
      <c r="B46" s="191"/>
      <c r="C46" s="191"/>
      <c r="D46" s="8"/>
      <c r="E46" s="8"/>
      <c r="F46" s="31"/>
      <c r="G46" s="37"/>
      <c r="H46" s="155"/>
      <c r="I46" s="149"/>
      <c r="J46" s="150"/>
      <c r="K46" s="150"/>
      <c r="L46" s="95"/>
      <c r="M46" s="6"/>
    </row>
    <row r="47" spans="1:14" ht="12.75" customHeight="1" x14ac:dyDescent="0.25">
      <c r="A47" s="78"/>
      <c r="B47" s="191"/>
      <c r="C47" s="191"/>
      <c r="D47" s="8"/>
      <c r="E47" s="8"/>
      <c r="F47" s="31"/>
      <c r="G47" s="37"/>
      <c r="H47" s="155"/>
      <c r="I47" s="159"/>
      <c r="J47" s="160" t="s">
        <v>147</v>
      </c>
      <c r="K47" s="161">
        <v>0.17</v>
      </c>
      <c r="L47" s="93" t="str">
        <f>+IF(L39="","",L39*K47)</f>
        <v/>
      </c>
      <c r="M47" s="6"/>
      <c r="N47" s="6"/>
    </row>
    <row r="48" spans="1:14" ht="3.75" customHeight="1" x14ac:dyDescent="0.25">
      <c r="A48" s="78"/>
      <c r="B48" s="191"/>
      <c r="C48" s="191"/>
      <c r="D48" s="8"/>
      <c r="E48" s="8"/>
      <c r="F48" s="31"/>
      <c r="G48" s="37"/>
      <c r="H48" s="155"/>
      <c r="I48" s="149"/>
      <c r="J48" s="150"/>
      <c r="K48" s="150"/>
      <c r="L48" s="95"/>
      <c r="M48" s="6"/>
    </row>
    <row r="49" spans="1:14" ht="15.75" x14ac:dyDescent="0.25">
      <c r="A49" s="78" t="s">
        <v>41</v>
      </c>
      <c r="B49" s="191"/>
      <c r="C49" s="207"/>
      <c r="D49" s="207"/>
      <c r="E49" s="8"/>
      <c r="F49" s="47"/>
      <c r="G49" s="37"/>
      <c r="H49" s="155"/>
      <c r="I49" s="157"/>
      <c r="J49" s="162" t="s">
        <v>37</v>
      </c>
      <c r="K49" s="162"/>
      <c r="L49" s="154" t="str">
        <f>+IF(L39="","",+L39+L41+L43+L45+L47)</f>
        <v/>
      </c>
      <c r="M49" s="6"/>
    </row>
    <row r="50" spans="1:14" ht="3" customHeight="1" x14ac:dyDescent="0.25">
      <c r="A50" s="78"/>
      <c r="B50" s="191"/>
      <c r="C50" s="194"/>
      <c r="D50" s="8"/>
      <c r="E50" s="8"/>
      <c r="F50" s="47"/>
      <c r="G50" s="194"/>
      <c r="H50" s="34"/>
      <c r="I50" s="149"/>
      <c r="J50" s="163"/>
      <c r="K50" s="163"/>
      <c r="L50" s="95"/>
      <c r="M50" s="6"/>
    </row>
    <row r="51" spans="1:14" ht="15.75" x14ac:dyDescent="0.25">
      <c r="A51" s="78" t="s">
        <v>42</v>
      </c>
      <c r="B51" s="191"/>
      <c r="C51" s="206"/>
      <c r="D51" s="207"/>
      <c r="E51" s="194"/>
      <c r="F51" s="47"/>
      <c r="G51" s="195" t="s">
        <v>83</v>
      </c>
      <c r="H51" s="155"/>
      <c r="I51" s="157"/>
      <c r="J51" s="152" t="s">
        <v>132</v>
      </c>
      <c r="K51" s="164">
        <f>+VLOOKUP(D1,A117:B126,2,FALSE)</f>
        <v>0.13</v>
      </c>
      <c r="L51" s="154" t="str">
        <f>+IF(D1="Manitoba",+IF(L49="","",(L39+L43+L45)*K51),IF(OR(D1="QUEBEC", D1="PEI"),+IF(L49="","",+(L49+L53)*K51),+IF(L49="","",+L49*K51)))</f>
        <v/>
      </c>
      <c r="M51" s="6"/>
    </row>
    <row r="52" spans="1:14" ht="3" customHeight="1" x14ac:dyDescent="0.25">
      <c r="A52" s="78"/>
      <c r="B52" s="191"/>
      <c r="C52" s="194"/>
      <c r="D52" s="194"/>
      <c r="E52" s="194"/>
      <c r="F52" s="194"/>
      <c r="G52" s="196"/>
      <c r="H52" s="34"/>
      <c r="I52" s="149"/>
      <c r="J52" s="150"/>
      <c r="K52" s="165"/>
      <c r="L52" s="95"/>
      <c r="M52" s="6"/>
    </row>
    <row r="53" spans="1:14" ht="15.75" x14ac:dyDescent="0.25">
      <c r="A53" s="78" t="s">
        <v>40</v>
      </c>
      <c r="B53" s="197"/>
      <c r="C53" s="206"/>
      <c r="D53" s="206"/>
      <c r="E53" s="194"/>
      <c r="F53" s="194"/>
      <c r="G53" s="198" t="s">
        <v>82</v>
      </c>
      <c r="H53" s="34"/>
      <c r="I53" s="157"/>
      <c r="J53" s="152"/>
      <c r="K53" s="166"/>
      <c r="L53" s="154"/>
      <c r="M53" s="6"/>
    </row>
    <row r="54" spans="1:14" ht="3" customHeight="1" x14ac:dyDescent="0.25">
      <c r="A54" s="78"/>
      <c r="B54" s="191"/>
      <c r="C54" s="194"/>
      <c r="D54" s="194"/>
      <c r="E54" s="194"/>
      <c r="F54" s="194"/>
      <c r="G54" s="199"/>
      <c r="H54" s="34"/>
      <c r="I54" s="149"/>
      <c r="J54" s="150"/>
      <c r="K54" s="150"/>
      <c r="L54" s="95"/>
      <c r="M54" s="6"/>
      <c r="N54" s="7"/>
    </row>
    <row r="55" spans="1:14" ht="13.5" customHeight="1" x14ac:dyDescent="0.25">
      <c r="A55" s="78"/>
      <c r="B55" s="191"/>
      <c r="C55" s="194"/>
      <c r="D55" s="194"/>
      <c r="E55" s="194"/>
      <c r="F55" s="194"/>
      <c r="G55" s="200"/>
      <c r="H55" s="34"/>
      <c r="I55" s="149"/>
      <c r="J55" s="152" t="s">
        <v>143</v>
      </c>
      <c r="K55" s="167"/>
      <c r="L55" s="93">
        <f>+IF(G55&gt;=1,(L51*-1),A55)</f>
        <v>0</v>
      </c>
      <c r="M55" s="6"/>
      <c r="N55" s="7"/>
    </row>
    <row r="56" spans="1:14" ht="3" customHeight="1" x14ac:dyDescent="0.25">
      <c r="A56" s="78"/>
      <c r="B56" s="191"/>
      <c r="C56" s="191"/>
      <c r="D56" s="191"/>
      <c r="E56" s="191"/>
      <c r="F56" s="191"/>
      <c r="G56" s="191"/>
      <c r="H56" s="34"/>
      <c r="I56" s="149"/>
      <c r="J56" s="150"/>
      <c r="K56" s="150"/>
      <c r="L56" s="95"/>
      <c r="M56" s="6"/>
      <c r="N56" s="7"/>
    </row>
    <row r="57" spans="1:14" ht="15.75" x14ac:dyDescent="0.25">
      <c r="A57" s="203" t="s">
        <v>119</v>
      </c>
      <c r="B57" s="204"/>
      <c r="C57" s="204"/>
      <c r="D57" s="204"/>
      <c r="E57" s="204"/>
      <c r="F57" s="204"/>
      <c r="G57" s="204"/>
      <c r="H57" s="94"/>
      <c r="I57" s="149"/>
      <c r="J57" s="168" t="s">
        <v>38</v>
      </c>
      <c r="K57" s="168"/>
      <c r="L57" s="93" t="str">
        <f>+IF(L49="","",+L49+L51+L53+L55)</f>
        <v/>
      </c>
      <c r="M57" s="6"/>
    </row>
    <row r="58" spans="1:14" ht="16.5" thickBot="1" x14ac:dyDescent="0.3">
      <c r="A58" s="201"/>
      <c r="B58" s="191"/>
      <c r="C58" s="191"/>
      <c r="D58" s="191"/>
      <c r="E58" s="191"/>
      <c r="F58" s="191"/>
      <c r="G58" s="191"/>
      <c r="H58" s="34"/>
      <c r="I58" s="34"/>
      <c r="J58" s="170"/>
      <c r="K58" s="170"/>
      <c r="L58" s="171"/>
      <c r="M58" s="6"/>
    </row>
    <row r="59" spans="1:14" ht="15.75" x14ac:dyDescent="0.25">
      <c r="A59" s="172" t="s">
        <v>59</v>
      </c>
      <c r="B59" s="173"/>
      <c r="C59" s="174"/>
      <c r="D59" s="175" t="s">
        <v>148</v>
      </c>
      <c r="E59" s="176"/>
      <c r="F59" s="176"/>
      <c r="G59" s="177"/>
      <c r="H59" s="177"/>
      <c r="I59" s="178"/>
      <c r="J59" s="179" t="s">
        <v>150</v>
      </c>
      <c r="K59" s="49" t="s">
        <v>61</v>
      </c>
      <c r="L59" s="180" t="s">
        <v>151</v>
      </c>
      <c r="M59" s="6"/>
    </row>
    <row r="60" spans="1:14" ht="16.5" thickBot="1" x14ac:dyDescent="0.3">
      <c r="A60" s="181"/>
      <c r="B60" s="169"/>
      <c r="C60" s="60" t="s">
        <v>110</v>
      </c>
      <c r="D60" s="202" t="s">
        <v>149</v>
      </c>
      <c r="E60" s="182"/>
      <c r="F60" s="182"/>
      <c r="G60" s="183"/>
      <c r="H60" s="183"/>
      <c r="I60" s="184"/>
      <c r="J60" s="185"/>
      <c r="K60" s="50"/>
      <c r="L60" s="186"/>
      <c r="M60" s="6"/>
    </row>
    <row r="61" spans="1:14" ht="6.75" customHeight="1" x14ac:dyDescent="0.25">
      <c r="A61" s="33"/>
      <c r="B61" s="34"/>
      <c r="C61" s="32"/>
      <c r="D61" s="35"/>
      <c r="E61" s="33"/>
      <c r="F61" s="32"/>
      <c r="G61" s="33"/>
      <c r="H61" s="33"/>
      <c r="I61" s="36"/>
      <c r="J61" s="32"/>
      <c r="K61" s="25"/>
      <c r="L61" s="6"/>
      <c r="M61" s="6"/>
    </row>
    <row r="62" spans="1:14" ht="6.75" customHeight="1" x14ac:dyDescent="0.2">
      <c r="D62" s="12"/>
    </row>
    <row r="63" spans="1:14" ht="18.75" customHeight="1" x14ac:dyDescent="0.2">
      <c r="A63" s="205" t="s">
        <v>86</v>
      </c>
      <c r="B63" s="205"/>
      <c r="C63" s="205"/>
      <c r="D63" s="205"/>
      <c r="E63" s="205"/>
      <c r="F63" s="205"/>
      <c r="G63" s="205"/>
      <c r="H63" s="205"/>
      <c r="I63" s="205"/>
      <c r="J63" s="205"/>
      <c r="K63" s="205"/>
      <c r="L63" s="205"/>
    </row>
    <row r="64" spans="1:14" ht="10.5" customHeight="1" x14ac:dyDescent="0.25">
      <c r="A64" s="29"/>
      <c r="B64" s="46"/>
      <c r="C64" s="46"/>
      <c r="D64" s="46"/>
      <c r="E64" s="46"/>
      <c r="F64" s="46"/>
      <c r="G64" s="46"/>
      <c r="H64" s="46"/>
      <c r="I64" s="46"/>
      <c r="J64" s="46"/>
      <c r="K64" s="46"/>
      <c r="L64" s="46"/>
    </row>
    <row r="65" spans="1:12" ht="16.5" customHeight="1" x14ac:dyDescent="0.25">
      <c r="A65" s="29">
        <v>1</v>
      </c>
      <c r="B65" s="39" t="s">
        <v>104</v>
      </c>
      <c r="C65" s="46"/>
      <c r="D65" s="46"/>
      <c r="E65" s="46"/>
      <c r="F65" s="46"/>
      <c r="G65" s="46"/>
      <c r="H65" s="46"/>
      <c r="I65" s="46"/>
      <c r="J65" s="46"/>
      <c r="K65" s="46"/>
      <c r="L65" s="46"/>
    </row>
    <row r="66" spans="1:12" ht="27" customHeight="1" x14ac:dyDescent="0.2">
      <c r="D66" s="12"/>
    </row>
    <row r="67" spans="1:12" ht="18" customHeight="1" x14ac:dyDescent="0.2">
      <c r="A67" s="205" t="s">
        <v>70</v>
      </c>
      <c r="B67" s="205"/>
      <c r="C67" s="205"/>
      <c r="D67" s="205"/>
      <c r="E67" s="205"/>
      <c r="F67" s="205"/>
      <c r="G67" s="205"/>
      <c r="H67" s="205"/>
      <c r="I67" s="205"/>
      <c r="J67" s="205"/>
      <c r="K67" s="205"/>
      <c r="L67" s="205"/>
    </row>
    <row r="68" spans="1:12" ht="10.5" customHeight="1" x14ac:dyDescent="0.2">
      <c r="A68" s="45"/>
      <c r="B68" s="45"/>
      <c r="C68" s="45"/>
      <c r="D68" s="45"/>
      <c r="E68" s="45"/>
      <c r="F68" s="45"/>
      <c r="G68" s="45"/>
      <c r="H68" s="45"/>
      <c r="I68" s="45"/>
      <c r="J68" s="45"/>
      <c r="K68" s="45"/>
      <c r="L68" s="45"/>
    </row>
    <row r="69" spans="1:12" ht="16.5" customHeight="1" x14ac:dyDescent="0.25">
      <c r="A69" s="29">
        <v>1</v>
      </c>
      <c r="B69" s="39" t="s">
        <v>71</v>
      </c>
      <c r="C69" s="39"/>
      <c r="D69" s="38"/>
      <c r="E69" s="39"/>
      <c r="F69" s="39"/>
      <c r="G69" s="39"/>
      <c r="H69" s="39"/>
      <c r="I69" s="39"/>
      <c r="J69" s="39"/>
      <c r="K69" s="39"/>
      <c r="L69" s="39"/>
    </row>
    <row r="70" spans="1:12" ht="16.5" customHeight="1" x14ac:dyDescent="0.25">
      <c r="A70" s="29"/>
      <c r="B70" s="77" t="s">
        <v>125</v>
      </c>
      <c r="C70" s="75"/>
      <c r="D70" s="76"/>
      <c r="E70" s="75"/>
      <c r="F70" s="75"/>
      <c r="G70" s="75"/>
      <c r="H70" s="75"/>
      <c r="I70" s="75"/>
      <c r="J70" s="75"/>
      <c r="K70" s="75"/>
      <c r="L70" s="39"/>
    </row>
    <row r="71" spans="1:12" ht="16.5" customHeight="1" x14ac:dyDescent="0.25">
      <c r="A71" s="29"/>
      <c r="B71" s="75" t="s">
        <v>126</v>
      </c>
      <c r="C71" s="75"/>
      <c r="D71" s="76"/>
      <c r="E71" s="75"/>
      <c r="F71" s="75"/>
      <c r="G71" s="75"/>
      <c r="H71" s="75"/>
      <c r="I71" s="75"/>
      <c r="J71" s="75"/>
      <c r="K71" s="75"/>
      <c r="L71" s="39"/>
    </row>
    <row r="72" spans="1:12" ht="16.5" customHeight="1" x14ac:dyDescent="0.25">
      <c r="A72" s="29"/>
      <c r="B72" s="75" t="s">
        <v>127</v>
      </c>
      <c r="C72" s="75"/>
      <c r="D72" s="76"/>
      <c r="E72" s="75"/>
      <c r="F72" s="75"/>
      <c r="G72" s="75"/>
      <c r="H72" s="75"/>
      <c r="I72" s="75"/>
      <c r="J72" s="75"/>
      <c r="K72" s="75"/>
      <c r="L72" s="39"/>
    </row>
    <row r="73" spans="1:12" ht="16.5" customHeight="1" x14ac:dyDescent="0.25">
      <c r="A73" s="29"/>
      <c r="B73" s="75" t="s">
        <v>128</v>
      </c>
      <c r="C73" s="75"/>
      <c r="D73" s="76"/>
      <c r="E73" s="75"/>
      <c r="F73" s="75"/>
      <c r="G73" s="75"/>
      <c r="H73" s="75"/>
      <c r="I73" s="75"/>
      <c r="J73" s="75"/>
      <c r="K73" s="75"/>
      <c r="L73" s="39"/>
    </row>
    <row r="74" spans="1:12" ht="16.5" customHeight="1" x14ac:dyDescent="0.25">
      <c r="A74" s="29"/>
      <c r="B74" s="75" t="s">
        <v>129</v>
      </c>
      <c r="C74" s="75"/>
      <c r="D74" s="76"/>
      <c r="E74" s="75"/>
      <c r="F74" s="75"/>
      <c r="G74" s="75"/>
      <c r="H74" s="75"/>
      <c r="I74" s="75"/>
      <c r="J74" s="75"/>
      <c r="K74" s="75"/>
      <c r="L74" s="39"/>
    </row>
    <row r="75" spans="1:12" ht="16.5" customHeight="1" x14ac:dyDescent="0.25">
      <c r="A75" s="29"/>
      <c r="B75" s="75" t="s">
        <v>130</v>
      </c>
      <c r="C75" s="75"/>
      <c r="D75" s="76"/>
      <c r="E75" s="75"/>
      <c r="F75" s="75"/>
      <c r="G75" s="75"/>
      <c r="H75" s="75"/>
      <c r="I75" s="75"/>
      <c r="J75" s="75"/>
      <c r="K75" s="75"/>
      <c r="L75" s="39"/>
    </row>
    <row r="76" spans="1:12" ht="16.5" customHeight="1" x14ac:dyDescent="0.25">
      <c r="A76" s="29"/>
      <c r="B76" s="39"/>
      <c r="C76" s="39"/>
      <c r="D76" s="38"/>
      <c r="E76" s="39"/>
      <c r="F76" s="39"/>
      <c r="G76" s="39"/>
      <c r="H76" s="39"/>
      <c r="I76" s="39"/>
      <c r="J76" s="39"/>
      <c r="K76" s="39"/>
      <c r="L76" s="39"/>
    </row>
    <row r="77" spans="1:12" ht="16.5" customHeight="1" x14ac:dyDescent="0.25">
      <c r="A77" s="29">
        <v>2</v>
      </c>
      <c r="B77" s="39" t="s">
        <v>72</v>
      </c>
      <c r="D77" s="12"/>
    </row>
    <row r="78" spans="1:12" ht="16.5" customHeight="1" x14ac:dyDescent="0.2">
      <c r="A78" s="40"/>
      <c r="B78" s="39"/>
      <c r="D78" s="12"/>
    </row>
    <row r="79" spans="1:12" ht="16.5" customHeight="1" x14ac:dyDescent="0.25">
      <c r="A79" s="29">
        <v>3</v>
      </c>
      <c r="B79" s="39" t="s">
        <v>73</v>
      </c>
      <c r="D79" s="12"/>
    </row>
    <row r="80" spans="1:12" ht="16.5" customHeight="1" x14ac:dyDescent="0.25">
      <c r="A80" s="29"/>
      <c r="B80" s="39"/>
      <c r="D80" s="12"/>
    </row>
    <row r="81" spans="1:4" ht="16.5" customHeight="1" x14ac:dyDescent="0.25">
      <c r="A81" s="29">
        <v>4</v>
      </c>
      <c r="B81" s="39" t="s">
        <v>74</v>
      </c>
      <c r="D81" s="12"/>
    </row>
    <row r="82" spans="1:4" ht="16.5" customHeight="1" x14ac:dyDescent="0.25">
      <c r="A82" s="29"/>
      <c r="B82" s="44" t="s">
        <v>75</v>
      </c>
      <c r="D82" s="12"/>
    </row>
    <row r="83" spans="1:4" ht="16.5" customHeight="1" x14ac:dyDescent="0.25">
      <c r="A83" s="29"/>
      <c r="B83" s="44"/>
      <c r="D83" s="12"/>
    </row>
    <row r="84" spans="1:4" ht="16.5" customHeight="1" x14ac:dyDescent="0.25">
      <c r="A84" s="29">
        <v>5</v>
      </c>
      <c r="B84" s="41" t="s">
        <v>140</v>
      </c>
      <c r="D84" s="12"/>
    </row>
    <row r="85" spans="1:4" ht="16.5" customHeight="1" x14ac:dyDescent="0.25">
      <c r="A85" s="29"/>
      <c r="B85" s="44" t="s">
        <v>76</v>
      </c>
      <c r="D85" s="12"/>
    </row>
    <row r="86" spans="1:4" ht="16.5" customHeight="1" x14ac:dyDescent="0.25">
      <c r="A86" s="29"/>
      <c r="B86" s="44"/>
      <c r="D86" s="12"/>
    </row>
    <row r="87" spans="1:4" ht="16.5" customHeight="1" x14ac:dyDescent="0.25">
      <c r="A87" s="29">
        <v>6</v>
      </c>
      <c r="B87" s="39" t="s">
        <v>77</v>
      </c>
      <c r="D87" s="12"/>
    </row>
    <row r="88" spans="1:4" ht="16.5" customHeight="1" x14ac:dyDescent="0.25">
      <c r="A88" s="29"/>
      <c r="B88" s="39"/>
      <c r="D88" s="12"/>
    </row>
    <row r="89" spans="1:4" ht="16.5" customHeight="1" x14ac:dyDescent="0.25">
      <c r="A89" s="29">
        <v>7</v>
      </c>
      <c r="B89" s="39" t="s">
        <v>78</v>
      </c>
      <c r="D89" s="12"/>
    </row>
    <row r="90" spans="1:4" ht="16.5" customHeight="1" x14ac:dyDescent="0.25">
      <c r="A90" s="29"/>
      <c r="B90" s="39"/>
      <c r="D90" s="12"/>
    </row>
    <row r="91" spans="1:4" ht="16.5" customHeight="1" x14ac:dyDescent="0.25">
      <c r="A91" s="29">
        <v>8</v>
      </c>
      <c r="B91" s="41" t="s">
        <v>79</v>
      </c>
      <c r="D91" s="12"/>
    </row>
    <row r="92" spans="1:4" ht="16.5" customHeight="1" x14ac:dyDescent="0.25">
      <c r="A92" s="29"/>
      <c r="B92" s="41"/>
      <c r="D92" s="12"/>
    </row>
    <row r="93" spans="1:4" ht="16.5" customHeight="1" x14ac:dyDescent="0.25">
      <c r="A93" s="29">
        <v>9</v>
      </c>
      <c r="B93" s="41" t="s">
        <v>141</v>
      </c>
      <c r="D93" s="12"/>
    </row>
    <row r="94" spans="1:4" ht="16.5" customHeight="1" x14ac:dyDescent="0.2">
      <c r="A94" s="40"/>
      <c r="D94" s="12"/>
    </row>
    <row r="95" spans="1:4" ht="16.5" customHeight="1" x14ac:dyDescent="0.2">
      <c r="A95" s="40"/>
      <c r="D95" s="12"/>
    </row>
    <row r="96" spans="1:4" ht="16.5" customHeight="1" x14ac:dyDescent="0.2">
      <c r="A96" s="40"/>
      <c r="D96" s="12"/>
    </row>
    <row r="97" spans="1:4" ht="16.5" customHeight="1" x14ac:dyDescent="0.2">
      <c r="A97" s="7"/>
      <c r="D97" s="12"/>
    </row>
    <row r="98" spans="1:4" ht="16.5" customHeight="1" x14ac:dyDescent="0.2">
      <c r="A98" s="7"/>
      <c r="D98" s="12"/>
    </row>
    <row r="99" spans="1:4" ht="16.5" customHeight="1" x14ac:dyDescent="0.2">
      <c r="A99" s="7"/>
      <c r="D99" s="12"/>
    </row>
    <row r="100" spans="1:4" ht="16.5" customHeight="1" x14ac:dyDescent="0.2">
      <c r="A100" s="7"/>
      <c r="D100" s="12"/>
    </row>
    <row r="101" spans="1:4" ht="16.5" customHeight="1" x14ac:dyDescent="0.2">
      <c r="D101" s="12"/>
    </row>
    <row r="102" spans="1:4" ht="16.5" customHeight="1" x14ac:dyDescent="0.2">
      <c r="D102" s="12"/>
    </row>
    <row r="103" spans="1:4" ht="16.5" customHeight="1" x14ac:dyDescent="0.2">
      <c r="D103" s="12"/>
    </row>
    <row r="104" spans="1:4" ht="16.5" customHeight="1" x14ac:dyDescent="0.2">
      <c r="D104" s="12"/>
    </row>
    <row r="105" spans="1:4" ht="16.5" customHeight="1" x14ac:dyDescent="0.2">
      <c r="D105" s="12"/>
    </row>
    <row r="106" spans="1:4" ht="16.5" customHeight="1" x14ac:dyDescent="0.2">
      <c r="D106" s="12"/>
    </row>
    <row r="107" spans="1:4" ht="16.5" customHeight="1" x14ac:dyDescent="0.2">
      <c r="D107" s="12"/>
    </row>
    <row r="108" spans="1:4" ht="16.5" customHeight="1" x14ac:dyDescent="0.2">
      <c r="D108" s="12"/>
    </row>
    <row r="109" spans="1:4" ht="16.5" customHeight="1" x14ac:dyDescent="0.2">
      <c r="D109" s="12"/>
    </row>
    <row r="110" spans="1:4" ht="16.5" customHeight="1" x14ac:dyDescent="0.2">
      <c r="D110" s="12"/>
    </row>
    <row r="111" spans="1:4" ht="16.5" customHeight="1" x14ac:dyDescent="0.2">
      <c r="D111" s="12"/>
    </row>
    <row r="112" spans="1:4" ht="16.5" customHeight="1" x14ac:dyDescent="0.2">
      <c r="D112" s="12"/>
    </row>
    <row r="113" spans="1:4" ht="16.5" customHeight="1" x14ac:dyDescent="0.2">
      <c r="D113" s="12"/>
    </row>
    <row r="114" spans="1:4" ht="16.5" customHeight="1" x14ac:dyDescent="0.2">
      <c r="D114" s="12"/>
    </row>
    <row r="115" spans="1:4" ht="16.5" customHeight="1" x14ac:dyDescent="0.2">
      <c r="B115" s="63"/>
      <c r="C115" s="63"/>
      <c r="D115" s="64"/>
    </row>
    <row r="116" spans="1:4" x14ac:dyDescent="0.2">
      <c r="A116" s="63"/>
      <c r="B116" s="66" t="s">
        <v>55</v>
      </c>
      <c r="C116" s="67" t="s">
        <v>56</v>
      </c>
      <c r="D116" s="68" t="s">
        <v>81</v>
      </c>
    </row>
    <row r="117" spans="1:4" ht="16.5" x14ac:dyDescent="0.3">
      <c r="A117" s="65" t="s">
        <v>53</v>
      </c>
      <c r="B117" s="70">
        <v>0</v>
      </c>
      <c r="C117" s="70">
        <v>0.13</v>
      </c>
      <c r="D117" s="68" t="s">
        <v>62</v>
      </c>
    </row>
    <row r="118" spans="1:4" ht="16.5" x14ac:dyDescent="0.3">
      <c r="A118" s="69" t="s">
        <v>52</v>
      </c>
      <c r="B118" s="70">
        <v>0</v>
      </c>
      <c r="C118" s="70">
        <v>0.13</v>
      </c>
      <c r="D118" s="71" t="s">
        <v>63</v>
      </c>
    </row>
    <row r="119" spans="1:4" ht="16.5" x14ac:dyDescent="0.3">
      <c r="A119" s="69" t="s">
        <v>44</v>
      </c>
      <c r="B119" s="70">
        <v>0.1</v>
      </c>
      <c r="C119" s="70">
        <v>0.05</v>
      </c>
      <c r="D119" s="72" t="s">
        <v>64</v>
      </c>
    </row>
    <row r="120" spans="1:4" ht="16.5" x14ac:dyDescent="0.3">
      <c r="A120" s="69" t="s">
        <v>84</v>
      </c>
      <c r="B120" s="70">
        <v>0</v>
      </c>
      <c r="C120" s="70">
        <v>0.15</v>
      </c>
      <c r="D120" s="71" t="s">
        <v>65</v>
      </c>
    </row>
    <row r="121" spans="1:4" ht="16.5" x14ac:dyDescent="0.3">
      <c r="A121" s="69" t="s">
        <v>45</v>
      </c>
      <c r="B121" s="70">
        <v>8.5000000000000006E-2</v>
      </c>
      <c r="C121" s="70">
        <v>0.05</v>
      </c>
      <c r="D121" s="71" t="s">
        <v>80</v>
      </c>
    </row>
    <row r="122" spans="1:4" ht="16.5" x14ac:dyDescent="0.3">
      <c r="A122" s="69" t="s">
        <v>46</v>
      </c>
      <c r="B122" s="70">
        <v>0</v>
      </c>
      <c r="C122" s="70">
        <v>0.13</v>
      </c>
      <c r="D122" s="71"/>
    </row>
    <row r="123" spans="1:4" ht="16.5" x14ac:dyDescent="0.3">
      <c r="A123" s="69" t="s">
        <v>47</v>
      </c>
      <c r="B123" s="70">
        <v>0.13</v>
      </c>
      <c r="C123" s="70">
        <v>0</v>
      </c>
      <c r="D123" s="71"/>
    </row>
    <row r="124" spans="1:4" ht="16.5" x14ac:dyDescent="0.3">
      <c r="A124" s="69" t="s">
        <v>48</v>
      </c>
      <c r="B124" s="70">
        <v>0.05</v>
      </c>
      <c r="C124" s="70">
        <v>0.05</v>
      </c>
      <c r="D124" s="71"/>
    </row>
    <row r="125" spans="1:4" ht="16.5" x14ac:dyDescent="0.3">
      <c r="A125" s="69" t="s">
        <v>49</v>
      </c>
      <c r="B125" s="70">
        <v>0</v>
      </c>
      <c r="C125" s="70">
        <v>0.05</v>
      </c>
      <c r="D125" s="71"/>
    </row>
    <row r="126" spans="1:4" ht="16.5" x14ac:dyDescent="0.3">
      <c r="A126" s="69" t="s">
        <v>50</v>
      </c>
      <c r="B126" s="70">
        <v>0</v>
      </c>
      <c r="C126" s="70">
        <v>0.12</v>
      </c>
      <c r="D126" s="71"/>
    </row>
    <row r="127" spans="1:4" ht="16.5" x14ac:dyDescent="0.3">
      <c r="A127" s="69" t="s">
        <v>51</v>
      </c>
      <c r="B127" s="71"/>
      <c r="C127" s="71"/>
      <c r="D127" s="71"/>
    </row>
    <row r="128" spans="1:4" x14ac:dyDescent="0.2">
      <c r="A128" s="71"/>
      <c r="B128" s="71"/>
      <c r="C128" s="71"/>
      <c r="D128" s="71"/>
    </row>
    <row r="129" spans="1:4" ht="16.5" x14ac:dyDescent="0.3">
      <c r="A129" s="73" t="s">
        <v>85</v>
      </c>
      <c r="B129" s="71"/>
      <c r="C129" s="71"/>
      <c r="D129" s="71"/>
    </row>
    <row r="130" spans="1:4" x14ac:dyDescent="0.2">
      <c r="A130" s="74">
        <v>1</v>
      </c>
      <c r="B130" s="71"/>
      <c r="C130" s="71"/>
      <c r="D130" s="71"/>
    </row>
    <row r="131" spans="1:4" x14ac:dyDescent="0.2">
      <c r="A131" s="74">
        <v>2</v>
      </c>
      <c r="B131" s="71"/>
      <c r="C131" s="71"/>
      <c r="D131" s="71"/>
    </row>
    <row r="132" spans="1:4" x14ac:dyDescent="0.2">
      <c r="A132" s="74">
        <v>3</v>
      </c>
      <c r="B132" s="71"/>
      <c r="C132" s="71"/>
      <c r="D132" s="71"/>
    </row>
    <row r="133" spans="1:4" x14ac:dyDescent="0.2">
      <c r="A133" s="74">
        <v>4</v>
      </c>
      <c r="B133" s="71"/>
      <c r="C133" s="71"/>
      <c r="D133" s="71"/>
    </row>
    <row r="134" spans="1:4" x14ac:dyDescent="0.2">
      <c r="A134" s="74">
        <v>5</v>
      </c>
      <c r="B134" s="61"/>
      <c r="C134" s="61"/>
      <c r="D134" s="61"/>
    </row>
    <row r="135" spans="1:4" x14ac:dyDescent="0.2">
      <c r="A135" s="61"/>
      <c r="B135" s="61"/>
      <c r="C135" s="61"/>
      <c r="D135" s="61"/>
    </row>
    <row r="136" spans="1:4" x14ac:dyDescent="0.2">
      <c r="A136" s="61"/>
    </row>
  </sheetData>
  <sheetProtection insertHyperlinks="0" selectLockedCells="1"/>
  <mergeCells count="26">
    <mergeCell ref="B6:D6"/>
    <mergeCell ref="B8:D8"/>
    <mergeCell ref="K5:L5"/>
    <mergeCell ref="K6:L6"/>
    <mergeCell ref="K7:L7"/>
    <mergeCell ref="I8:L8"/>
    <mergeCell ref="G1:L1"/>
    <mergeCell ref="B2:D2"/>
    <mergeCell ref="B3:D3"/>
    <mergeCell ref="B4:D4"/>
    <mergeCell ref="I2:L2"/>
    <mergeCell ref="I3:L3"/>
    <mergeCell ref="I4:L4"/>
    <mergeCell ref="A57:G57"/>
    <mergeCell ref="A67:L67"/>
    <mergeCell ref="C51:D51"/>
    <mergeCell ref="C53:D53"/>
    <mergeCell ref="K9:L9"/>
    <mergeCell ref="B41:D41"/>
    <mergeCell ref="B43:D43"/>
    <mergeCell ref="C49:D49"/>
    <mergeCell ref="B13:I13"/>
    <mergeCell ref="A63:L63"/>
    <mergeCell ref="A11:L11"/>
    <mergeCell ref="A10:L10"/>
    <mergeCell ref="A12:L12"/>
  </mergeCells>
  <phoneticPr fontId="2" type="noConversion"/>
  <dataValidations count="4">
    <dataValidation type="list" allowBlank="1" showInputMessage="1" showErrorMessage="1" sqref="A134">
      <formula1>"a136:a141"</formula1>
    </dataValidation>
    <dataValidation type="list" allowBlank="1" showInputMessage="1" showErrorMessage="1" sqref="G41:H41">
      <formula1>$D$116:$D$121</formula1>
    </dataValidation>
    <dataValidation type="list" showInputMessage="1" showErrorMessage="1" sqref="D1">
      <formula1>$A$117:$A$127</formula1>
    </dataValidation>
    <dataValidation type="list" allowBlank="1" showInputMessage="1" showErrorMessage="1" sqref="F1">
      <formula1>$A$129:$A$134</formula1>
    </dataValidation>
  </dataValidations>
  <hyperlinks>
    <hyperlink ref="D60" r:id="rId1"/>
  </hyperlinks>
  <printOptions horizontalCentered="1"/>
  <pageMargins left="0.7" right="0.7" top="0.65" bottom="0.65" header="0.5" footer="0.5"/>
  <pageSetup scale="59" fitToWidth="0" orientation="portrait" r:id="rId2"/>
  <headerFooter alignWithMargins="0">
    <oddFooter>&amp;L&amp;8&amp;F</oddFooter>
  </headerFooter>
  <rowBreaks count="1" manualBreakCount="1">
    <brk id="61"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FOR USE</vt:lpstr>
      <vt:lpstr>EXHIBITOR ORDER FORM</vt:lpstr>
    </vt:vector>
  </TitlesOfParts>
  <Company>AVW-TELAV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I.T.Department</dc:creator>
  <cp:lastModifiedBy>I.T. Department</cp:lastModifiedBy>
  <cp:lastPrinted>2015-04-14T19:43:47Z</cp:lastPrinted>
  <dcterms:created xsi:type="dcterms:W3CDTF">2007-02-05T22:05:48Z</dcterms:created>
  <dcterms:modified xsi:type="dcterms:W3CDTF">2017-11-02T16:07:58Z</dcterms:modified>
</cp:coreProperties>
</file>